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xr:revisionPtr revIDLastSave="0" documentId="13_ncr:1_{8A54B8C4-58AD-4A1B-BFE9-02B01E2B083A}" xr6:coauthVersionLast="38" xr6:coauthVersionMax="38" xr10:uidLastSave="{00000000-0000-0000-0000-000000000000}"/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Summary'!$A$4:$Q$12</definedName>
    <definedName name="_xlnm._FilterDatabase" localSheetId="0" hidden="1">'Shooter Information'!$A$4:$C$12</definedName>
  </definedNames>
  <calcPr calcId="162913"/>
</workbook>
</file>

<file path=xl/calcChain.xml><?xml version="1.0" encoding="utf-8"?>
<calcChain xmlns="http://schemas.openxmlformats.org/spreadsheetml/2006/main">
  <c r="O8" i="10" l="1"/>
  <c r="O5" i="10"/>
  <c r="O9" i="10"/>
  <c r="O12" i="10"/>
  <c r="O6" i="10"/>
  <c r="O10" i="10"/>
  <c r="O7" i="10"/>
  <c r="O11" i="10"/>
  <c r="N8" i="10"/>
  <c r="N5" i="10"/>
  <c r="N9" i="10"/>
  <c r="N12" i="10"/>
  <c r="N6" i="10"/>
  <c r="N10" i="10"/>
  <c r="N7" i="10"/>
  <c r="N11" i="10"/>
  <c r="M8" i="10"/>
  <c r="M5" i="10"/>
  <c r="M9" i="10"/>
  <c r="M12" i="10"/>
  <c r="M6" i="10"/>
  <c r="M10" i="10"/>
  <c r="M7" i="10"/>
  <c r="M11" i="10"/>
  <c r="L8" i="10"/>
  <c r="L5" i="10"/>
  <c r="L9" i="10"/>
  <c r="L12" i="10"/>
  <c r="L6" i="10"/>
  <c r="L10" i="10"/>
  <c r="L7" i="10"/>
  <c r="L11" i="10"/>
  <c r="C8" i="10" l="1"/>
  <c r="C5" i="10"/>
  <c r="C9" i="10"/>
  <c r="C12" i="10"/>
  <c r="C6" i="10"/>
  <c r="C10" i="10"/>
  <c r="C7" i="10"/>
  <c r="C11" i="10"/>
  <c r="B8" i="10"/>
  <c r="B5" i="10"/>
  <c r="B9" i="10"/>
  <c r="B12" i="10"/>
  <c r="B6" i="10"/>
  <c r="B10" i="10"/>
  <c r="B7" i="10"/>
  <c r="B11" i="10"/>
  <c r="A10" i="10"/>
  <c r="A12" i="10"/>
  <c r="A8" i="10"/>
  <c r="A6" i="10"/>
  <c r="A11" i="10"/>
  <c r="I2" i="10"/>
  <c r="A5" i="10"/>
  <c r="A9" i="10"/>
  <c r="A7" i="10"/>
  <c r="A5" i="6"/>
  <c r="A6" i="6"/>
  <c r="A7" i="6"/>
  <c r="A8" i="6"/>
  <c r="A9" i="6"/>
  <c r="A10" i="6"/>
  <c r="A11" i="6"/>
  <c r="A12" i="6"/>
  <c r="E1" i="1"/>
  <c r="A4" i="1"/>
  <c r="B4" i="1"/>
  <c r="C4" i="1"/>
  <c r="K4" i="1"/>
  <c r="D11" i="10" s="1"/>
  <c r="M4" i="1"/>
  <c r="A5" i="1"/>
  <c r="B5" i="1"/>
  <c r="C5" i="1"/>
  <c r="K5" i="1"/>
  <c r="M5" i="1"/>
  <c r="A6" i="1"/>
  <c r="B6" i="1"/>
  <c r="C6" i="1"/>
  <c r="K6" i="1"/>
  <c r="D10" i="10" s="1"/>
  <c r="M6" i="1"/>
  <c r="A7" i="1"/>
  <c r="B7" i="1"/>
  <c r="C7" i="1"/>
  <c r="K7" i="1"/>
  <c r="D6" i="10" s="1"/>
  <c r="M7" i="1"/>
  <c r="A8" i="1"/>
  <c r="B8" i="1"/>
  <c r="C8" i="1"/>
  <c r="K8" i="1"/>
  <c r="D12" i="10" s="1"/>
  <c r="M8" i="1"/>
  <c r="A9" i="1"/>
  <c r="B9" i="1"/>
  <c r="C9" i="1"/>
  <c r="K9" i="1"/>
  <c r="D9" i="10" s="1"/>
  <c r="M9" i="1"/>
  <c r="A10" i="1"/>
  <c r="B10" i="1"/>
  <c r="C10" i="1"/>
  <c r="K10" i="1"/>
  <c r="D5" i="10" s="1"/>
  <c r="M10" i="1"/>
  <c r="A11" i="1"/>
  <c r="B11" i="1"/>
  <c r="C11" i="1"/>
  <c r="K11" i="1"/>
  <c r="D8" i="10" s="1"/>
  <c r="M11" i="1"/>
  <c r="E1" i="2"/>
  <c r="A4" i="2"/>
  <c r="B4" i="2"/>
  <c r="C4" i="2"/>
  <c r="K4" i="2"/>
  <c r="F11" i="10" s="1"/>
  <c r="M4" i="2"/>
  <c r="A5" i="2"/>
  <c r="B5" i="2"/>
  <c r="C5" i="2"/>
  <c r="K5" i="2"/>
  <c r="F7" i="10" s="1"/>
  <c r="M5" i="2"/>
  <c r="A6" i="2"/>
  <c r="B6" i="2"/>
  <c r="C6" i="2"/>
  <c r="K6" i="2"/>
  <c r="F10" i="10" s="1"/>
  <c r="M6" i="2"/>
  <c r="A7" i="2"/>
  <c r="B7" i="2"/>
  <c r="C7" i="2"/>
  <c r="K7" i="2"/>
  <c r="F6" i="10" s="1"/>
  <c r="M7" i="2"/>
  <c r="A8" i="2"/>
  <c r="B8" i="2"/>
  <c r="C8" i="2"/>
  <c r="K8" i="2"/>
  <c r="F12" i="10" s="1"/>
  <c r="M8" i="2"/>
  <c r="A9" i="2"/>
  <c r="B9" i="2"/>
  <c r="C9" i="2"/>
  <c r="K9" i="2"/>
  <c r="F9" i="10" s="1"/>
  <c r="M9" i="2"/>
  <c r="A10" i="2"/>
  <c r="B10" i="2"/>
  <c r="C10" i="2"/>
  <c r="K10" i="2"/>
  <c r="F5" i="10" s="1"/>
  <c r="M10" i="2"/>
  <c r="A11" i="2"/>
  <c r="B11" i="2"/>
  <c r="C11" i="2"/>
  <c r="K11" i="2"/>
  <c r="F8" i="10" s="1"/>
  <c r="M11" i="2"/>
  <c r="E1" i="3"/>
  <c r="A4" i="3"/>
  <c r="B4" i="3"/>
  <c r="C4" i="3"/>
  <c r="K4" i="3"/>
  <c r="H11" i="10" s="1"/>
  <c r="M4" i="3"/>
  <c r="A5" i="3"/>
  <c r="B5" i="3"/>
  <c r="C5" i="3"/>
  <c r="K5" i="3"/>
  <c r="H7" i="10" s="1"/>
  <c r="M5" i="3"/>
  <c r="A6" i="3"/>
  <c r="B6" i="3"/>
  <c r="C6" i="3"/>
  <c r="K6" i="3"/>
  <c r="H10" i="10" s="1"/>
  <c r="M6" i="3"/>
  <c r="A7" i="3"/>
  <c r="B7" i="3"/>
  <c r="C7" i="3"/>
  <c r="K7" i="3"/>
  <c r="H6" i="10" s="1"/>
  <c r="M7" i="3"/>
  <c r="A8" i="3"/>
  <c r="B8" i="3"/>
  <c r="C8" i="3"/>
  <c r="K8" i="3"/>
  <c r="H12" i="10" s="1"/>
  <c r="M8" i="3"/>
  <c r="A9" i="3"/>
  <c r="B9" i="3"/>
  <c r="C9" i="3"/>
  <c r="K9" i="3"/>
  <c r="H9" i="10" s="1"/>
  <c r="M9" i="3"/>
  <c r="A10" i="3"/>
  <c r="B10" i="3"/>
  <c r="C10" i="3"/>
  <c r="K10" i="3"/>
  <c r="H5" i="10" s="1"/>
  <c r="M10" i="3"/>
  <c r="A11" i="3"/>
  <c r="B11" i="3"/>
  <c r="C11" i="3"/>
  <c r="K11" i="3"/>
  <c r="H8" i="10" s="1"/>
  <c r="M11" i="3"/>
  <c r="E1" i="4"/>
  <c r="A4" i="4"/>
  <c r="B4" i="4"/>
  <c r="C4" i="4"/>
  <c r="K4" i="4"/>
  <c r="J11" i="10" s="1"/>
  <c r="M4" i="4"/>
  <c r="A5" i="4"/>
  <c r="B5" i="4"/>
  <c r="C5" i="4"/>
  <c r="K5" i="4"/>
  <c r="J7" i="10" s="1"/>
  <c r="M5" i="4"/>
  <c r="A6" i="4"/>
  <c r="B6" i="4"/>
  <c r="C6" i="4"/>
  <c r="K6" i="4"/>
  <c r="J10" i="10" s="1"/>
  <c r="M6" i="4"/>
  <c r="A7" i="4"/>
  <c r="B7" i="4"/>
  <c r="C7" i="4"/>
  <c r="K7" i="4"/>
  <c r="J6" i="10" s="1"/>
  <c r="M7" i="4"/>
  <c r="A8" i="4"/>
  <c r="B8" i="4"/>
  <c r="C8" i="4"/>
  <c r="K8" i="4"/>
  <c r="J12" i="10" s="1"/>
  <c r="M8" i="4"/>
  <c r="A9" i="4"/>
  <c r="B9" i="4"/>
  <c r="C9" i="4"/>
  <c r="K9" i="4"/>
  <c r="J9" i="10" s="1"/>
  <c r="M9" i="4"/>
  <c r="A10" i="4"/>
  <c r="B10" i="4"/>
  <c r="C10" i="4"/>
  <c r="K10" i="4"/>
  <c r="J5" i="10" s="1"/>
  <c r="M10" i="4"/>
  <c r="A11" i="4"/>
  <c r="B11" i="4"/>
  <c r="C11" i="4"/>
  <c r="K11" i="4"/>
  <c r="J8" i="10" s="1"/>
  <c r="M11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L5" i="5" s="1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A11" i="5"/>
  <c r="B11" i="5"/>
  <c r="C11" i="5"/>
  <c r="K11" i="5"/>
  <c r="M11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A11" i="7"/>
  <c r="B11" i="7"/>
  <c r="C11" i="7"/>
  <c r="K11" i="7"/>
  <c r="M11" i="7"/>
  <c r="L5" i="2"/>
  <c r="G7" i="10" s="1"/>
  <c r="R5" i="10" l="1"/>
  <c r="R10" i="10"/>
  <c r="L10" i="3"/>
  <c r="I5" i="10" s="1"/>
  <c r="R9" i="10"/>
  <c r="R7" i="10"/>
  <c r="L7" i="1"/>
  <c r="E6" i="10" s="1"/>
  <c r="L8" i="1"/>
  <c r="E12" i="10" s="1"/>
  <c r="L6" i="3"/>
  <c r="I10" i="10" s="1"/>
  <c r="L5" i="4"/>
  <c r="K7" i="10" s="1"/>
  <c r="R12" i="10"/>
  <c r="R11" i="10"/>
  <c r="L7" i="2"/>
  <c r="G6" i="10" s="1"/>
  <c r="L4" i="3"/>
  <c r="I11" i="10" s="1"/>
  <c r="L11" i="1"/>
  <c r="E8" i="10" s="1"/>
  <c r="L9" i="2"/>
  <c r="G9" i="10" s="1"/>
  <c r="L4" i="1"/>
  <c r="E11" i="10" s="1"/>
  <c r="L11" i="2"/>
  <c r="G8" i="10" s="1"/>
  <c r="L8" i="3"/>
  <c r="I12" i="10" s="1"/>
  <c r="L9" i="4"/>
  <c r="K9" i="10" s="1"/>
  <c r="R8" i="10"/>
  <c r="R6" i="10"/>
  <c r="D7" i="10"/>
  <c r="P7" i="10" s="1"/>
  <c r="L7" i="4"/>
  <c r="K6" i="10" s="1"/>
  <c r="L11" i="4"/>
  <c r="K8" i="10" s="1"/>
  <c r="L5" i="3"/>
  <c r="I7" i="10" s="1"/>
  <c r="L7" i="3"/>
  <c r="I6" i="10" s="1"/>
  <c r="L9" i="3"/>
  <c r="I9" i="10" s="1"/>
  <c r="L11" i="3"/>
  <c r="P11" i="10"/>
  <c r="P6" i="10"/>
  <c r="P8" i="10"/>
  <c r="P10" i="10"/>
  <c r="P12" i="10"/>
  <c r="L4" i="7"/>
  <c r="L5" i="7"/>
  <c r="L6" i="7"/>
  <c r="L7" i="7"/>
  <c r="L8" i="7"/>
  <c r="L9" i="7"/>
  <c r="L10" i="7"/>
  <c r="L11" i="7"/>
  <c r="L8" i="5"/>
  <c r="L4" i="5"/>
  <c r="L6" i="5"/>
  <c r="L10" i="5"/>
  <c r="L7" i="5"/>
  <c r="L9" i="5"/>
  <c r="L11" i="5"/>
  <c r="L4" i="4"/>
  <c r="K11" i="10" s="1"/>
  <c r="L6" i="4"/>
  <c r="K10" i="10" s="1"/>
  <c r="L8" i="4"/>
  <c r="K12" i="10" s="1"/>
  <c r="L10" i="4"/>
  <c r="K5" i="10" s="1"/>
  <c r="L4" i="2"/>
  <c r="G11" i="10" s="1"/>
  <c r="L6" i="2"/>
  <c r="G10" i="10" s="1"/>
  <c r="L8" i="2"/>
  <c r="L10" i="2"/>
  <c r="G5" i="10" s="1"/>
  <c r="P9" i="10"/>
  <c r="L5" i="1"/>
  <c r="E7" i="10" s="1"/>
  <c r="L6" i="1"/>
  <c r="E10" i="10" s="1"/>
  <c r="L9" i="1"/>
  <c r="E9" i="10" s="1"/>
  <c r="L10" i="1"/>
  <c r="E5" i="10" s="1"/>
  <c r="P5" i="10"/>
  <c r="G12" i="10" l="1"/>
  <c r="Q12" i="10" s="1"/>
  <c r="I8" i="10"/>
  <c r="Q8" i="10" s="1"/>
  <c r="Q5" i="10"/>
  <c r="Q10" i="10"/>
  <c r="Q11" i="10"/>
  <c r="Q6" i="10"/>
  <c r="Q7" i="10"/>
  <c r="Q9" i="10"/>
</calcChain>
</file>

<file path=xl/sharedStrings.xml><?xml version="1.0" encoding="utf-8"?>
<sst xmlns="http://schemas.openxmlformats.org/spreadsheetml/2006/main" count="164" uniqueCount="47">
  <si>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</si>
  <si>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</si>
  <si>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</si>
  <si>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</si>
  <si>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</si>
  <si>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</si>
  <si>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</si>
  <si>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</si>
  <si>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</si>
  <si>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</si>
  <si>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</si>
  <si>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</si>
  <si>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</si>
  <si>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</si>
  <si>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</si>
  <si>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</si>
  <si>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</si>
  <si>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</si>
  <si>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</si>
  <si>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</si>
  <si>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</si>
  <si>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</si>
  <si>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</si>
  <si>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</si>
  <si>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</si>
  <si>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</si>
  <si>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</si>
  <si>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</si>
  <si>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</si>
  <si>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</si>
  <si>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</si>
  <si>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</si>
  <si>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</si>
  <si>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West Point Double Action Match</t>
  </si>
  <si>
    <t>DA SHOOTER INFORMATION</t>
  </si>
  <si>
    <t>DA SCORE SHEET</t>
  </si>
  <si>
    <t>Prairie City Slim</t>
  </si>
  <si>
    <t>Beartooth</t>
  </si>
  <si>
    <t>Cody Maverick</t>
  </si>
  <si>
    <t>Alphus Pick</t>
  </si>
  <si>
    <t>Nutmegger</t>
  </si>
  <si>
    <t>Kidd At heart</t>
  </si>
  <si>
    <t>One Eyed Rooster</t>
  </si>
  <si>
    <t>J-FRAME STAGE</t>
  </si>
  <si>
    <t>Kidd At Heart</t>
  </si>
  <si>
    <t>1911 STAGE</t>
  </si>
  <si>
    <t>Carolina Gunslinger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</si>
</sst>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6" fillId="5" borderId="1" xfId="0" applyFont="1" applyFill="1" applyBorder="1" applyProtection="1">
      <protection locked="0"/>
    </xf>
    <xf numFmtId="1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Protection="1"/>
    <xf numFmtId="0" fontId="7" fillId="0" borderId="0" xfId="0" applyFont="1" applyProtection="1"/>
    <xf numFmtId="0" fontId="9" fillId="0" borderId="0" xfId="0" applyFont="1" applyAlignment="1" applyProtection="1">
      <alignment horizontal="right"/>
    </xf>
    <xf numFmtId="164" fontId="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right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9" fillId="0" borderId="0" xfId="0" applyFont="1"/>
    <xf numFmtId="1" fontId="12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12" fillId="6" borderId="0" xfId="0" applyNumberFormat="1" applyFont="1" applyFill="1" applyAlignment="1" applyProtection="1">
      <alignment horizontal="center"/>
      <protection locked="0"/>
    </xf>
    <xf numFmtId="0" fontId="7" fillId="6" borderId="0" xfId="0" applyFont="1" applyFill="1" applyProtection="1"/>
    <xf numFmtId="0" fontId="7" fillId="6" borderId="0" xfId="0" applyFont="1" applyFill="1" applyAlignment="1" applyProtection="1">
      <alignment horizontal="right"/>
    </xf>
    <xf numFmtId="0" fontId="7" fillId="6" borderId="0" xfId="0" applyFont="1" applyFill="1" applyAlignment="1" applyProtection="1">
      <alignment horizontal="center"/>
    </xf>
    <xf numFmtId="0" fontId="7" fillId="6" borderId="0" xfId="0" applyFont="1" applyFill="1" applyAlignment="1">
      <alignment horizontal="center"/>
    </xf>
    <xf numFmtId="1" fontId="12" fillId="0" borderId="0" xfId="0" applyNumberFormat="1" applyFont="1" applyAlignment="1" applyProtection="1">
      <alignment horizontal="center"/>
      <protection locked="0"/>
    </xf>
    <xf numFmtId="1" fontId="13" fillId="6" borderId="0" xfId="0" applyNumberFormat="1" applyFont="1" applyFill="1" applyAlignment="1" applyProtection="1">
      <alignment horizontal="center"/>
      <protection locked="0"/>
    </xf>
    <xf numFmtId="0" fontId="14" fillId="6" borderId="0" xfId="0" applyFont="1" applyFill="1" applyAlignment="1" applyProtection="1">
      <alignment horizontal="right"/>
    </xf>
    <xf numFmtId="0" fontId="14" fillId="6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 applyProtection="1"/>
    <xf numFmtId="0" fontId="7" fillId="0" borderId="0" xfId="0" applyFont="1" applyAlignment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/>
    <xf numFmtId="0" fontId="7" fillId="0" borderId="0" xfId="0" applyNumberFormat="1" applyFont="1" applyFill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1" fontId="12" fillId="7" borderId="0" xfId="0" applyNumberFormat="1" applyFont="1" applyFill="1" applyAlignment="1" applyProtection="1">
      <alignment horizontal="center"/>
      <protection locked="0"/>
    </xf>
    <xf numFmtId="0" fontId="7" fillId="7" borderId="0" xfId="0" applyFont="1" applyFill="1" applyProtection="1"/>
    <xf numFmtId="0" fontId="7" fillId="7" borderId="0" xfId="0" applyFont="1" applyFill="1" applyAlignment="1" applyProtection="1">
      <alignment horizontal="right"/>
    </xf>
    <xf numFmtId="0" fontId="7" fillId="7" borderId="0" xfId="0" applyFont="1" applyFill="1" applyAlignment="1" applyProtection="1">
      <alignment horizontal="center"/>
    </xf>
    <xf numFmtId="0" fontId="7" fillId="7" borderId="0" xfId="0" applyNumberFormat="1" applyFont="1" applyFill="1" applyAlignment="1" applyProtection="1">
      <alignment horizontal="right"/>
    </xf>
    <xf numFmtId="0" fontId="7" fillId="7" borderId="0" xfId="0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  <xf numFmtId="0" fontId="0" fillId="6" borderId="0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34</v>
      </c>
    </row>
    <row r="2" spans="1:6" ht="20.25" customHeight="1" x14ac:dyDescent="0.25">
      <c r="B2" s="23"/>
      <c r="C2" s="1"/>
      <c r="D2" s="24" t="s">
        <v>16</v>
      </c>
      <c r="E2" s="58">
        <v>43412</v>
      </c>
      <c r="F2" s="58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25" t="s">
        <v>36</v>
      </c>
      <c r="C5" s="17" t="s">
        <v>32</v>
      </c>
    </row>
    <row r="6" spans="1:6" x14ac:dyDescent="0.2">
      <c r="A6" s="2">
        <f t="shared" ref="A6:A12" si="0">ROW()-4</f>
        <v>2</v>
      </c>
      <c r="B6" s="25" t="s">
        <v>37</v>
      </c>
      <c r="C6" s="17" t="s">
        <v>32</v>
      </c>
    </row>
    <row r="7" spans="1:6" x14ac:dyDescent="0.2">
      <c r="A7" s="2">
        <f t="shared" si="0"/>
        <v>3</v>
      </c>
      <c r="B7" s="25" t="s">
        <v>42</v>
      </c>
      <c r="C7" s="17" t="s">
        <v>32</v>
      </c>
    </row>
    <row r="8" spans="1:6" x14ac:dyDescent="0.2">
      <c r="A8" s="2">
        <f t="shared" si="0"/>
        <v>4</v>
      </c>
      <c r="B8" s="17" t="s">
        <v>38</v>
      </c>
      <c r="C8" s="17" t="s">
        <v>32</v>
      </c>
    </row>
    <row r="9" spans="1:6" x14ac:dyDescent="0.2">
      <c r="A9" s="2">
        <f t="shared" si="0"/>
        <v>5</v>
      </c>
      <c r="B9" s="17" t="s">
        <v>39</v>
      </c>
      <c r="C9" s="17" t="s">
        <v>32</v>
      </c>
    </row>
    <row r="10" spans="1:6" x14ac:dyDescent="0.2">
      <c r="A10" s="2">
        <f t="shared" si="0"/>
        <v>6</v>
      </c>
      <c r="B10" s="17" t="s">
        <v>40</v>
      </c>
      <c r="C10" s="17" t="s">
        <v>32</v>
      </c>
    </row>
    <row r="11" spans="1:6" x14ac:dyDescent="0.2">
      <c r="A11" s="2">
        <f t="shared" si="0"/>
        <v>7</v>
      </c>
      <c r="B11" s="17" t="s">
        <v>46</v>
      </c>
      <c r="C11" s="17" t="s">
        <v>32</v>
      </c>
    </row>
    <row r="12" spans="1:6" x14ac:dyDescent="0.2">
      <c r="A12" s="2">
        <f t="shared" si="0"/>
        <v>8</v>
      </c>
      <c r="B12" s="17" t="s">
        <v>41</v>
      </c>
      <c r="C12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5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0"/>
  </cols>
  <sheetData>
    <row r="1" spans="1:13" s="5" customFormat="1" ht="25.5" customHeight="1" x14ac:dyDescent="0.25">
      <c r="B1" s="6" t="s">
        <v>35</v>
      </c>
      <c r="D1" s="10" t="s">
        <v>15</v>
      </c>
      <c r="E1" s="58">
        <f>'Shooter Information'!$E$2</f>
        <v>43412</v>
      </c>
      <c r="F1" s="58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18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2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9">
        <v>0</v>
      </c>
      <c r="E4" s="15">
        <v>35.9</v>
      </c>
      <c r="F4" s="15"/>
      <c r="G4" s="19"/>
      <c r="H4" s="15"/>
      <c r="I4" s="15"/>
      <c r="J4" s="15"/>
      <c r="K4" s="8">
        <f>(D4*5)+E4-F4+(G4*10)+(H4*30)+(I4*999)+(J4*999.99)</f>
        <v>35.9</v>
      </c>
      <c r="L4" s="8">
        <f>RANK(K4,K4:K11,1)</f>
        <v>5</v>
      </c>
      <c r="M4" s="21">
        <f t="shared" ref="M4:M11" si="0">(SUM(D4+G4+H4+I4+J4))</f>
        <v>0</v>
      </c>
    </row>
    <row r="5" spans="1:13" x14ac:dyDescent="0.2">
      <c r="A5" s="2">
        <f t="shared" ref="A5:A11" si="1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0</v>
      </c>
      <c r="E5" s="15">
        <v>28.08</v>
      </c>
      <c r="F5" s="15"/>
      <c r="G5" s="15"/>
      <c r="H5" s="15"/>
      <c r="I5" s="15"/>
      <c r="J5" s="15"/>
      <c r="K5" s="8">
        <f t="shared" ref="K5:K11" si="2">(D5*5)+E5-F5+(G5*10)+(H5*30)+(I5*999)+(J5*999.99)</f>
        <v>28.08</v>
      </c>
      <c r="L5" s="8">
        <f>RANK(K5,K4:K11,1)</f>
        <v>3</v>
      </c>
      <c r="M5" s="21">
        <f t="shared" si="0"/>
        <v>0</v>
      </c>
    </row>
    <row r="6" spans="1:13" x14ac:dyDescent="0.2">
      <c r="A6" s="2">
        <f t="shared" si="1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0</v>
      </c>
      <c r="E6" s="15">
        <v>34.49</v>
      </c>
      <c r="F6" s="15"/>
      <c r="G6" s="15">
        <v>0</v>
      </c>
      <c r="H6" s="15"/>
      <c r="I6" s="15"/>
      <c r="J6" s="15"/>
      <c r="K6" s="8">
        <f t="shared" si="2"/>
        <v>34.49</v>
      </c>
      <c r="L6" s="8">
        <f>RANK(K6,K4:K11,1)</f>
        <v>4</v>
      </c>
      <c r="M6" s="21">
        <f t="shared" si="0"/>
        <v>0</v>
      </c>
    </row>
    <row r="7" spans="1:13" x14ac:dyDescent="0.2">
      <c r="A7" s="2">
        <f t="shared" si="1"/>
        <v>4</v>
      </c>
      <c r="B7" s="8" t="str">
        <f>'Shooter Information'!B8</f>
        <v>Cody Maverick</v>
      </c>
      <c r="C7" s="8" t="str">
        <f>'Shooter Information'!C8</f>
        <v xml:space="preserve"> </v>
      </c>
      <c r="D7" s="15">
        <v>0</v>
      </c>
      <c r="E7" s="15">
        <v>26.37</v>
      </c>
      <c r="F7" s="15"/>
      <c r="G7" s="15"/>
      <c r="H7" s="15"/>
      <c r="I7" s="15"/>
      <c r="J7" s="15"/>
      <c r="K7" s="8">
        <f t="shared" si="2"/>
        <v>26.37</v>
      </c>
      <c r="L7" s="8">
        <f>RANK(K7,K4:K11,1)</f>
        <v>2</v>
      </c>
      <c r="M7" s="21">
        <f t="shared" si="0"/>
        <v>0</v>
      </c>
    </row>
    <row r="8" spans="1:13" x14ac:dyDescent="0.2">
      <c r="A8" s="2">
        <f t="shared" si="1"/>
        <v>5</v>
      </c>
      <c r="B8" s="8" t="str">
        <f>'Shooter Information'!B9</f>
        <v>Alphus Pick</v>
      </c>
      <c r="C8" s="8" t="str">
        <f>'Shooter Information'!C9</f>
        <v xml:space="preserve"> </v>
      </c>
      <c r="D8" s="15">
        <v>1</v>
      </c>
      <c r="E8" s="15">
        <v>102.04</v>
      </c>
      <c r="F8" s="15"/>
      <c r="G8" s="15">
        <v>1</v>
      </c>
      <c r="H8" s="15"/>
      <c r="I8" s="15"/>
      <c r="J8" s="15"/>
      <c r="K8" s="8">
        <f t="shared" si="2"/>
        <v>117.04</v>
      </c>
      <c r="L8" s="8">
        <f>RANK(K8,K4:K11,1)</f>
        <v>8</v>
      </c>
      <c r="M8" s="21">
        <f t="shared" si="0"/>
        <v>2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0</v>
      </c>
      <c r="E9" s="15">
        <v>37.18</v>
      </c>
      <c r="F9" s="15"/>
      <c r="G9" s="15"/>
      <c r="H9" s="15"/>
      <c r="I9" s="15"/>
      <c r="J9" s="15"/>
      <c r="K9" s="8">
        <f t="shared" si="2"/>
        <v>37.18</v>
      </c>
      <c r="L9" s="8">
        <f>RANK(K9,K4:K11,1)</f>
        <v>7</v>
      </c>
      <c r="M9" s="21">
        <f t="shared" si="0"/>
        <v>0</v>
      </c>
    </row>
    <row r="10" spans="1:13" x14ac:dyDescent="0.2">
      <c r="A10" s="2">
        <f t="shared" si="1"/>
        <v>7</v>
      </c>
      <c r="B10" s="8" t="str">
        <f>'Shooter Information'!B11</f>
        <v>Carolina Gunslinger</v>
      </c>
      <c r="C10" s="8" t="str">
        <f>'Shooter Information'!C11</f>
        <v xml:space="preserve"> </v>
      </c>
      <c r="D10" s="15"/>
      <c r="E10" s="15">
        <v>23.68</v>
      </c>
      <c r="F10" s="15"/>
      <c r="G10" s="15"/>
      <c r="H10" s="15"/>
      <c r="I10" s="15"/>
      <c r="J10" s="15"/>
      <c r="K10" s="8">
        <f t="shared" si="2"/>
        <v>23.68</v>
      </c>
      <c r="L10" s="8">
        <f>RANK(K10,K4:K11,1)</f>
        <v>1</v>
      </c>
      <c r="M10" s="21">
        <f t="shared" si="0"/>
        <v>0</v>
      </c>
    </row>
    <row r="11" spans="1:13" x14ac:dyDescent="0.2">
      <c r="A11" s="2">
        <f t="shared" si="1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>
        <v>1</v>
      </c>
      <c r="E11" s="15">
        <v>31.73</v>
      </c>
      <c r="F11" s="15"/>
      <c r="G11" s="15"/>
      <c r="H11" s="15"/>
      <c r="I11" s="15"/>
      <c r="J11" s="15"/>
      <c r="K11" s="8">
        <f t="shared" si="2"/>
        <v>36.730000000000004</v>
      </c>
      <c r="L11" s="8">
        <f>RANK(K11,K4:K11,1)</f>
        <v>6</v>
      </c>
      <c r="M11" s="21">
        <f t="shared" si="0"/>
        <v>1</v>
      </c>
    </row>
    <row r="25" spans="8:8" x14ac:dyDescent="0.2">
      <c r="H25" s="13">
        <v>35.9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43412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18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2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44.6</v>
      </c>
      <c r="F4" s="15"/>
      <c r="G4" s="15"/>
      <c r="H4" s="15"/>
      <c r="I4" s="15"/>
      <c r="J4" s="15"/>
      <c r="K4" s="8">
        <f>(D4*5)+E4-F4+(G4*10)+(H4*30)+(I4*999)+(J4*999.99)</f>
        <v>54.6</v>
      </c>
      <c r="L4" s="8">
        <f>RANK(K4,K4:K11,1)</f>
        <v>7</v>
      </c>
      <c r="M4" s="21">
        <f>(SUM(D4+G4+H4+I4+J4))</f>
        <v>2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/>
      <c r="E5" s="15">
        <v>33.33</v>
      </c>
      <c r="F5" s="15"/>
      <c r="G5" s="15">
        <v>0</v>
      </c>
      <c r="H5" s="15"/>
      <c r="I5" s="15"/>
      <c r="J5" s="15"/>
      <c r="K5" s="8">
        <f t="shared" ref="K5:K11" si="1">(D5*5)+E5-F5+(G5*10)+(H5*30)+(I5*999)+(J5*999.99)</f>
        <v>33.33</v>
      </c>
      <c r="L5" s="8">
        <f>RANK(K5,K4:K11,1)</f>
        <v>2</v>
      </c>
      <c r="M5" s="21">
        <f t="shared" ref="M5:M11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1</v>
      </c>
      <c r="E6" s="15">
        <v>43.89</v>
      </c>
      <c r="F6" s="15"/>
      <c r="G6" s="15"/>
      <c r="H6" s="15"/>
      <c r="I6" s="15"/>
      <c r="J6" s="15"/>
      <c r="K6" s="8">
        <f t="shared" si="1"/>
        <v>48.89</v>
      </c>
      <c r="L6" s="8">
        <f>RANK(K6,K4:K11,1)</f>
        <v>6</v>
      </c>
      <c r="M6" s="21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Cody Maverick</v>
      </c>
      <c r="C7" s="8" t="str">
        <f>'Shooter Information'!C8</f>
        <v xml:space="preserve"> </v>
      </c>
      <c r="D7" s="15">
        <v>2</v>
      </c>
      <c r="E7" s="15">
        <v>30.42</v>
      </c>
      <c r="F7" s="15"/>
      <c r="G7" s="15"/>
      <c r="H7" s="15"/>
      <c r="I7" s="15"/>
      <c r="J7" s="15"/>
      <c r="K7" s="8">
        <f t="shared" si="1"/>
        <v>40.42</v>
      </c>
      <c r="L7" s="8">
        <f>RANK(K7,K4:K11,1)</f>
        <v>4</v>
      </c>
      <c r="M7" s="21">
        <f t="shared" si="2"/>
        <v>2</v>
      </c>
    </row>
    <row r="8" spans="1:13" x14ac:dyDescent="0.2">
      <c r="A8" s="2">
        <f t="shared" si="0"/>
        <v>5</v>
      </c>
      <c r="B8" s="8" t="str">
        <f>'Shooter Information'!B9</f>
        <v>Alphus Pick</v>
      </c>
      <c r="C8" s="8" t="str">
        <f>'Shooter Information'!C9</f>
        <v xml:space="preserve"> </v>
      </c>
      <c r="D8" s="15">
        <v>1</v>
      </c>
      <c r="E8" s="15">
        <v>85.09</v>
      </c>
      <c r="F8" s="15"/>
      <c r="G8" s="15">
        <v>1</v>
      </c>
      <c r="H8" s="15"/>
      <c r="I8" s="15"/>
      <c r="J8" s="15"/>
      <c r="K8" s="8">
        <f t="shared" si="1"/>
        <v>100.09</v>
      </c>
      <c r="L8" s="8">
        <f>RANK(K8,K4:K11,1)</f>
        <v>8</v>
      </c>
      <c r="M8" s="21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/>
      <c r="E9" s="15">
        <v>42.41</v>
      </c>
      <c r="F9" s="15"/>
      <c r="G9" s="15">
        <v>0</v>
      </c>
      <c r="H9" s="15"/>
      <c r="I9" s="15"/>
      <c r="J9" s="15"/>
      <c r="K9" s="8">
        <f t="shared" si="1"/>
        <v>42.41</v>
      </c>
      <c r="L9" s="8">
        <f>RANK(K9,K4:K11,1)</f>
        <v>5</v>
      </c>
      <c r="M9" s="21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Carolina Gunslinger</v>
      </c>
      <c r="C10" s="8" t="str">
        <f>'Shooter Information'!C11</f>
        <v xml:space="preserve"> </v>
      </c>
      <c r="D10" s="15"/>
      <c r="E10" s="15">
        <v>27.86</v>
      </c>
      <c r="F10" s="15"/>
      <c r="G10" s="15"/>
      <c r="H10" s="15"/>
      <c r="I10" s="15"/>
      <c r="J10" s="15"/>
      <c r="K10" s="8">
        <f t="shared" si="1"/>
        <v>27.86</v>
      </c>
      <c r="L10" s="8">
        <f>RANK(K10,K4:K11,1)</f>
        <v>1</v>
      </c>
      <c r="M10" s="21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38.1</v>
      </c>
      <c r="F11" s="15"/>
      <c r="G11" s="15"/>
      <c r="H11" s="15"/>
      <c r="I11" s="15"/>
      <c r="J11" s="15"/>
      <c r="K11" s="8">
        <f t="shared" si="1"/>
        <v>38.1</v>
      </c>
      <c r="L11" s="8">
        <f>RANK(K11,K4:K11,1)</f>
        <v>3</v>
      </c>
      <c r="M11" s="21">
        <f t="shared" si="2"/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43412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18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2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/>
      <c r="E4" s="15">
        <v>46.07</v>
      </c>
      <c r="F4" s="15"/>
      <c r="G4" s="15"/>
      <c r="H4" s="15"/>
      <c r="I4" s="15"/>
      <c r="J4" s="15"/>
      <c r="K4" s="8">
        <f>(D4*5)+E4-F4+(G4*10)+(H4*30)+(I4*999)+(J4*999.99)</f>
        <v>46.07</v>
      </c>
      <c r="L4" s="8">
        <f>RANK(K4,K4:K11,1)</f>
        <v>6</v>
      </c>
      <c r="M4" s="21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0</v>
      </c>
      <c r="E5" s="15">
        <v>33.590000000000003</v>
      </c>
      <c r="F5" s="15"/>
      <c r="G5" s="15"/>
      <c r="H5" s="15"/>
      <c r="I5" s="15"/>
      <c r="J5" s="15"/>
      <c r="K5" s="8">
        <f t="shared" ref="K5:K11" si="1">(D5*5)+E5-F5+(G5*10)+(H5*30)+(I5*999)+(J5*999.99)</f>
        <v>33.590000000000003</v>
      </c>
      <c r="L5" s="8">
        <f>RANK(K5,K4:K11,1)</f>
        <v>3</v>
      </c>
      <c r="M5" s="21">
        <f t="shared" ref="M5:M11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0</v>
      </c>
      <c r="E6" s="15">
        <v>41.07</v>
      </c>
      <c r="F6" s="15"/>
      <c r="G6" s="15"/>
      <c r="H6" s="15"/>
      <c r="I6" s="15"/>
      <c r="J6" s="15"/>
      <c r="K6" s="8">
        <f t="shared" si="1"/>
        <v>41.07</v>
      </c>
      <c r="L6" s="8">
        <f>RANK(K6,K4:K11,1)</f>
        <v>4</v>
      </c>
      <c r="M6" s="21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 Maverick</v>
      </c>
      <c r="C7" s="8" t="str">
        <f>'Shooter Information'!C8</f>
        <v xml:space="preserve"> </v>
      </c>
      <c r="D7" s="15">
        <v>0</v>
      </c>
      <c r="E7" s="15">
        <v>29.18</v>
      </c>
      <c r="F7" s="15"/>
      <c r="G7" s="15"/>
      <c r="H7" s="15"/>
      <c r="I7" s="15"/>
      <c r="J7" s="15"/>
      <c r="K7" s="8">
        <f t="shared" si="1"/>
        <v>29.18</v>
      </c>
      <c r="L7" s="8">
        <f>RANK(K7,K4:K11,1)</f>
        <v>1</v>
      </c>
      <c r="M7" s="21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Alphus Pick</v>
      </c>
      <c r="C8" s="8" t="str">
        <f>'Shooter Information'!C9</f>
        <v xml:space="preserve"> </v>
      </c>
      <c r="D8" s="15">
        <v>1</v>
      </c>
      <c r="E8" s="15">
        <v>85.26</v>
      </c>
      <c r="F8" s="15"/>
      <c r="G8" s="15">
        <v>0</v>
      </c>
      <c r="H8" s="15"/>
      <c r="I8" s="15"/>
      <c r="J8" s="15"/>
      <c r="K8" s="8">
        <f t="shared" si="1"/>
        <v>90.26</v>
      </c>
      <c r="L8" s="8">
        <f>RANK(K8,K4:K11,1)</f>
        <v>8</v>
      </c>
      <c r="M8" s="21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1</v>
      </c>
      <c r="E9" s="15">
        <v>43.02</v>
      </c>
      <c r="F9" s="15"/>
      <c r="G9" s="15"/>
      <c r="H9" s="15"/>
      <c r="I9" s="15"/>
      <c r="J9" s="15"/>
      <c r="K9" s="8">
        <f t="shared" si="1"/>
        <v>48.02</v>
      </c>
      <c r="L9" s="8">
        <f>RANK(K9,K4:K11,1)</f>
        <v>7</v>
      </c>
      <c r="M9" s="21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Carolina Gunslinger</v>
      </c>
      <c r="C10" s="8" t="str">
        <f>'Shooter Information'!C11</f>
        <v xml:space="preserve"> </v>
      </c>
      <c r="D10" s="15">
        <v>1</v>
      </c>
      <c r="E10" s="15">
        <v>27.24</v>
      </c>
      <c r="F10" s="15"/>
      <c r="G10" s="15">
        <v>0</v>
      </c>
      <c r="H10" s="15"/>
      <c r="I10" s="15"/>
      <c r="J10" s="15"/>
      <c r="K10" s="8">
        <f t="shared" si="1"/>
        <v>32.239999999999995</v>
      </c>
      <c r="L10" s="8">
        <f>RANK(K10,K4:K11,1)</f>
        <v>2</v>
      </c>
      <c r="M10" s="21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>
        <v>0</v>
      </c>
      <c r="E11" s="15">
        <v>41.38</v>
      </c>
      <c r="F11" s="15"/>
      <c r="G11" s="15"/>
      <c r="H11" s="15"/>
      <c r="I11" s="15"/>
      <c r="J11" s="15"/>
      <c r="K11" s="8">
        <f t="shared" si="1"/>
        <v>41.38</v>
      </c>
      <c r="L11" s="8">
        <f>RANK(K11,K4:K11,1)</f>
        <v>5</v>
      </c>
      <c r="M11" s="21">
        <f t="shared" si="2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43412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18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2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43.82</v>
      </c>
      <c r="F4" s="15"/>
      <c r="G4" s="15"/>
      <c r="H4" s="15"/>
      <c r="I4" s="15"/>
      <c r="J4" s="15"/>
      <c r="K4" s="8">
        <f>(D4*5)+E4-F4+(G4*10)+(H4*30)+(I4*999)+(J4*999.99)</f>
        <v>48.82</v>
      </c>
      <c r="L4" s="8">
        <f>RANK(K4,K4:K11,1)</f>
        <v>7</v>
      </c>
      <c r="M4" s="21">
        <f>(SUM(D4+G4+H4+I4+J4))</f>
        <v>1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/>
      <c r="E5" s="15">
        <v>30.99</v>
      </c>
      <c r="F5" s="15"/>
      <c r="G5" s="15"/>
      <c r="H5" s="15"/>
      <c r="I5" s="15"/>
      <c r="J5" s="15"/>
      <c r="K5" s="8">
        <f t="shared" ref="K5:K11" si="1">(D5*5)+E5-F5+(G5*10)+(H5*30)+(I5*999)+(J5*999.99)</f>
        <v>30.99</v>
      </c>
      <c r="L5" s="8">
        <f>RANK(K5,K4:K11,1)</f>
        <v>3</v>
      </c>
      <c r="M5" s="21">
        <f t="shared" ref="M5:M11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/>
      <c r="E6" s="15">
        <v>43.35</v>
      </c>
      <c r="F6" s="15"/>
      <c r="G6" s="15"/>
      <c r="H6" s="15"/>
      <c r="I6" s="15"/>
      <c r="J6" s="15"/>
      <c r="K6" s="8">
        <f t="shared" si="1"/>
        <v>43.35</v>
      </c>
      <c r="L6" s="8">
        <f>RANK(K6,K4:K11,1)</f>
        <v>6</v>
      </c>
      <c r="M6" s="21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 Maverick</v>
      </c>
      <c r="C7" s="8" t="str">
        <f>'Shooter Information'!C8</f>
        <v xml:space="preserve"> </v>
      </c>
      <c r="D7" s="15">
        <v>1</v>
      </c>
      <c r="E7" s="15">
        <v>25.88</v>
      </c>
      <c r="F7" s="15"/>
      <c r="G7" s="15"/>
      <c r="H7" s="15"/>
      <c r="I7" s="15"/>
      <c r="J7" s="15"/>
      <c r="K7" s="8">
        <f t="shared" si="1"/>
        <v>30.88</v>
      </c>
      <c r="L7" s="8">
        <f>RANK(K7,K4:K11,1)</f>
        <v>2</v>
      </c>
      <c r="M7" s="21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Alphus Pick</v>
      </c>
      <c r="C8" s="8" t="str">
        <f>'Shooter Information'!C9</f>
        <v xml:space="preserve"> </v>
      </c>
      <c r="D8" s="15">
        <v>2</v>
      </c>
      <c r="E8" s="15">
        <v>45.58</v>
      </c>
      <c r="F8" s="15"/>
      <c r="G8" s="15"/>
      <c r="H8" s="15"/>
      <c r="I8" s="15"/>
      <c r="J8" s="15"/>
      <c r="K8" s="8">
        <f t="shared" si="1"/>
        <v>55.58</v>
      </c>
      <c r="L8" s="8">
        <f>RANK(K8,K4:K11,1)</f>
        <v>8</v>
      </c>
      <c r="M8" s="21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/>
      <c r="E9" s="15">
        <v>40.14</v>
      </c>
      <c r="F9" s="15"/>
      <c r="G9" s="15"/>
      <c r="H9" s="15"/>
      <c r="I9" s="15"/>
      <c r="J9" s="15"/>
      <c r="K9" s="8">
        <f t="shared" si="1"/>
        <v>40.14</v>
      </c>
      <c r="L9" s="8">
        <f>RANK(K9,K4:K11,1)</f>
        <v>5</v>
      </c>
      <c r="M9" s="21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Carolina Gunslinger</v>
      </c>
      <c r="C10" s="8" t="str">
        <f>'Shooter Information'!C11</f>
        <v xml:space="preserve"> </v>
      </c>
      <c r="D10" s="15">
        <v>1</v>
      </c>
      <c r="E10" s="15">
        <v>23.98</v>
      </c>
      <c r="F10" s="15"/>
      <c r="G10" s="15"/>
      <c r="H10" s="15"/>
      <c r="I10" s="15"/>
      <c r="J10" s="15"/>
      <c r="K10" s="8">
        <f t="shared" si="1"/>
        <v>28.98</v>
      </c>
      <c r="L10" s="8">
        <f>RANK(K10,K4:K11,1)</f>
        <v>1</v>
      </c>
      <c r="M10" s="21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36.86</v>
      </c>
      <c r="F11" s="15"/>
      <c r="G11" s="15"/>
      <c r="H11" s="15"/>
      <c r="I11" s="15"/>
      <c r="J11" s="15"/>
      <c r="K11" s="8">
        <f t="shared" si="1"/>
        <v>36.86</v>
      </c>
      <c r="L11" s="8">
        <f>RANK(K11,K4:K11,1)</f>
        <v>4</v>
      </c>
      <c r="M11" s="21">
        <f t="shared" si="2"/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43412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18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2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/>
      <c r="E4" s="15">
        <v>42.14</v>
      </c>
      <c r="F4" s="15"/>
      <c r="G4" s="15"/>
      <c r="H4" s="15"/>
      <c r="I4" s="15"/>
      <c r="J4" s="15"/>
      <c r="K4" s="8">
        <f>(D4*5)+E4-F4+(G4*10)+(H4*30)+(I4*999)+(J4*999.99)</f>
        <v>42.14</v>
      </c>
      <c r="L4" s="8">
        <f>RANK(K4,K4:K11,1)</f>
        <v>6</v>
      </c>
      <c r="M4" s="21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/>
      <c r="E5" s="15">
        <v>31.91</v>
      </c>
      <c r="F5" s="15"/>
      <c r="G5" s="15"/>
      <c r="H5" s="15"/>
      <c r="I5" s="15"/>
      <c r="J5" s="15"/>
      <c r="K5" s="8">
        <f t="shared" ref="K5:K11" si="1">(D5*5)+E5-F5+(G5*10)+(H5*30)+(I5*999)+(J5*999.99)</f>
        <v>31.91</v>
      </c>
      <c r="L5" s="8">
        <f>RANK(K5,K4:K11,1)</f>
        <v>3</v>
      </c>
      <c r="M5" s="21">
        <f t="shared" ref="M5:M11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/>
      <c r="E6" s="15">
        <v>45.54</v>
      </c>
      <c r="F6" s="15"/>
      <c r="G6" s="15"/>
      <c r="H6" s="15"/>
      <c r="I6" s="15"/>
      <c r="J6" s="15"/>
      <c r="K6" s="8">
        <f t="shared" si="1"/>
        <v>45.54</v>
      </c>
      <c r="L6" s="8">
        <f>RANK(K6,K4:K11,1)</f>
        <v>7</v>
      </c>
      <c r="M6" s="21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 Maverick</v>
      </c>
      <c r="C7" s="8" t="str">
        <f>'Shooter Information'!C8</f>
        <v xml:space="preserve"> </v>
      </c>
      <c r="D7" s="15">
        <v>0</v>
      </c>
      <c r="E7" s="15">
        <v>27.69</v>
      </c>
      <c r="F7" s="15"/>
      <c r="G7" s="15"/>
      <c r="H7" s="15"/>
      <c r="I7" s="15"/>
      <c r="J7" s="15"/>
      <c r="K7" s="8">
        <f t="shared" si="1"/>
        <v>27.69</v>
      </c>
      <c r="L7" s="8">
        <f>RANK(K7,K4:K11,1)</f>
        <v>2</v>
      </c>
      <c r="M7" s="21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Alphus Pick</v>
      </c>
      <c r="C8" s="8" t="str">
        <f>'Shooter Information'!C9</f>
        <v xml:space="preserve"> </v>
      </c>
      <c r="D8" s="15">
        <v>3</v>
      </c>
      <c r="E8" s="15">
        <v>50.17</v>
      </c>
      <c r="F8" s="15"/>
      <c r="G8" s="15">
        <v>0</v>
      </c>
      <c r="H8" s="15"/>
      <c r="I8" s="15"/>
      <c r="J8" s="15"/>
      <c r="K8" s="8">
        <f t="shared" si="1"/>
        <v>65.17</v>
      </c>
      <c r="L8" s="8">
        <f>RANK(K8,K4:K11,1)</f>
        <v>8</v>
      </c>
      <c r="M8" s="21">
        <f t="shared" si="2"/>
        <v>3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/>
      <c r="E9" s="15">
        <v>38.35</v>
      </c>
      <c r="F9" s="15"/>
      <c r="G9" s="15"/>
      <c r="H9" s="15"/>
      <c r="I9" s="15"/>
      <c r="J9" s="15"/>
      <c r="K9" s="8">
        <f t="shared" si="1"/>
        <v>38.35</v>
      </c>
      <c r="L9" s="8">
        <f>RANK(K9,K4:K11,1)</f>
        <v>5</v>
      </c>
      <c r="M9" s="21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Carolina Gunslinger</v>
      </c>
      <c r="C10" s="8" t="str">
        <f>'Shooter Information'!C11</f>
        <v xml:space="preserve"> </v>
      </c>
      <c r="D10" s="15"/>
      <c r="E10" s="15">
        <v>25.69</v>
      </c>
      <c r="F10" s="15"/>
      <c r="G10" s="15"/>
      <c r="H10" s="15"/>
      <c r="I10" s="15"/>
      <c r="J10" s="15"/>
      <c r="K10" s="8">
        <f t="shared" si="1"/>
        <v>25.69</v>
      </c>
      <c r="L10" s="8">
        <f>RANK(K10,K4:K11,1)</f>
        <v>1</v>
      </c>
      <c r="M10" s="21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34.299999999999997</v>
      </c>
      <c r="F11" s="15"/>
      <c r="G11" s="15"/>
      <c r="H11" s="15"/>
      <c r="I11" s="15"/>
      <c r="J11" s="15"/>
      <c r="K11" s="8">
        <f t="shared" si="1"/>
        <v>34.299999999999997</v>
      </c>
      <c r="L11" s="8">
        <f>RANK(K11,K4:K11,1)</f>
        <v>4</v>
      </c>
      <c r="M11" s="21">
        <f t="shared" si="2"/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0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43412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18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2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9">
        <v>0</v>
      </c>
      <c r="E4" s="15">
        <v>76.3</v>
      </c>
      <c r="F4" s="15"/>
      <c r="G4" s="19"/>
      <c r="H4" s="19"/>
      <c r="I4" s="19"/>
      <c r="J4" s="19"/>
      <c r="K4" s="8">
        <f>(D4*5)+E4-F4+(G4*10)+(H4*30)+(I4*999)+(J4*999.99)</f>
        <v>76.3</v>
      </c>
      <c r="L4" s="8">
        <f>RANK(K4,K4:K11,1)</f>
        <v>7</v>
      </c>
      <c r="M4" s="21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/>
      <c r="E5" s="15">
        <v>54.28</v>
      </c>
      <c r="F5" s="15"/>
      <c r="G5" s="15"/>
      <c r="H5" s="15"/>
      <c r="I5" s="15"/>
      <c r="J5" s="15"/>
      <c r="K5" s="8">
        <f t="shared" ref="K5:K11" si="1">(D5*5)+E5-F5+(G5*10)+(H5*30)+(I5*999)+(J5*999.99)</f>
        <v>54.28</v>
      </c>
      <c r="L5" s="8">
        <f>RANK(K5,K4:K11,1)</f>
        <v>5</v>
      </c>
      <c r="M5" s="21">
        <f t="shared" ref="M5:M11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Rooster</v>
      </c>
      <c r="C6" s="8" t="str">
        <f>'Shooter Information'!C7</f>
        <v xml:space="preserve"> </v>
      </c>
      <c r="D6" s="15">
        <v>0</v>
      </c>
      <c r="E6" s="15">
        <v>58.19</v>
      </c>
      <c r="F6" s="15"/>
      <c r="G6" s="15"/>
      <c r="H6" s="15"/>
      <c r="I6" s="15"/>
      <c r="J6" s="15"/>
      <c r="K6" s="8">
        <f t="shared" si="1"/>
        <v>58.19</v>
      </c>
      <c r="L6" s="8">
        <f>RANK(K6,K4:K11,1)</f>
        <v>6</v>
      </c>
      <c r="M6" s="21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 Maverick</v>
      </c>
      <c r="C7" s="8" t="str">
        <f>'Shooter Information'!C8</f>
        <v xml:space="preserve"> </v>
      </c>
      <c r="D7" s="15">
        <v>0</v>
      </c>
      <c r="E7" s="15">
        <v>33.49</v>
      </c>
      <c r="F7" s="15"/>
      <c r="G7" s="15"/>
      <c r="H7" s="15"/>
      <c r="I7" s="15"/>
      <c r="J7" s="15"/>
      <c r="K7" s="8">
        <f t="shared" si="1"/>
        <v>33.49</v>
      </c>
      <c r="L7" s="8">
        <f>RANK(K7,K4:K11,1)</f>
        <v>2</v>
      </c>
      <c r="M7" s="21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Alphus Pick</v>
      </c>
      <c r="C8" s="8" t="str">
        <f>'Shooter Information'!C9</f>
        <v xml:space="preserve"> </v>
      </c>
      <c r="D8" s="15">
        <v>2</v>
      </c>
      <c r="E8" s="15">
        <v>77.099999999999994</v>
      </c>
      <c r="F8" s="15"/>
      <c r="G8" s="15"/>
      <c r="H8" s="15"/>
      <c r="I8" s="15"/>
      <c r="J8" s="15"/>
      <c r="K8" s="8">
        <f t="shared" si="1"/>
        <v>87.1</v>
      </c>
      <c r="L8" s="8">
        <f>RANK(K8,K4:K11,1)</f>
        <v>8</v>
      </c>
      <c r="M8" s="21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/>
      <c r="E9" s="15">
        <v>46</v>
      </c>
      <c r="F9" s="15"/>
      <c r="G9" s="15"/>
      <c r="H9" s="15"/>
      <c r="I9" s="15"/>
      <c r="J9" s="15"/>
      <c r="K9" s="8">
        <f t="shared" si="1"/>
        <v>46</v>
      </c>
      <c r="L9" s="8">
        <f>RANK(K9,K4:K11,1)</f>
        <v>4</v>
      </c>
      <c r="M9" s="21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Carolina Gunslinger</v>
      </c>
      <c r="C10" s="8" t="str">
        <f>'Shooter Information'!C11</f>
        <v xml:space="preserve"> </v>
      </c>
      <c r="D10" s="15"/>
      <c r="E10" s="15">
        <v>28.66</v>
      </c>
      <c r="F10" s="15"/>
      <c r="G10" s="15"/>
      <c r="H10" s="15"/>
      <c r="I10" s="15"/>
      <c r="J10" s="15"/>
      <c r="K10" s="8">
        <f t="shared" si="1"/>
        <v>28.66</v>
      </c>
      <c r="L10" s="8">
        <f>RANK(K10,K4:K11,1)</f>
        <v>1</v>
      </c>
      <c r="M10" s="21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42.89</v>
      </c>
      <c r="F11" s="15"/>
      <c r="G11" s="15"/>
      <c r="H11" s="15"/>
      <c r="I11" s="15"/>
      <c r="J11" s="15"/>
      <c r="K11" s="8">
        <f t="shared" si="1"/>
        <v>42.89</v>
      </c>
      <c r="L11" s="8">
        <f>RANK(K11,K4:K11,1)</f>
        <v>3</v>
      </c>
      <c r="M11" s="21">
        <f t="shared" si="2"/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1"/>
  <sheetViews>
    <sheetView showZeros="0" tabSelected="1" workbookViewId="0"/>
  </sheetViews>
  <sheetFormatPr defaultRowHeight="12.75" x14ac:dyDescent="0.2"/>
  <cols>
    <col min="1" max="1" width="5.5703125" style="26" customWidth="1"/>
    <col min="2" max="2" width="23.5703125" style="32" customWidth="1"/>
    <col min="3" max="3" width="6.5703125" style="32" customWidth="1"/>
    <col min="4" max="4" width="7" style="28" customWidth="1"/>
    <col min="5" max="5" width="5.7109375" style="27" customWidth="1"/>
    <col min="6" max="6" width="7" style="28" customWidth="1"/>
    <col min="7" max="7" width="5.7109375" style="27" customWidth="1"/>
    <col min="8" max="8" width="7" style="28" customWidth="1"/>
    <col min="9" max="9" width="5.7109375" style="27" customWidth="1"/>
    <col min="10" max="10" width="7" style="28" customWidth="1"/>
    <col min="11" max="11" width="5.7109375" style="27" customWidth="1"/>
    <col min="12" max="12" width="7" style="28" customWidth="1"/>
    <col min="13" max="13" width="5.7109375" style="27" customWidth="1"/>
    <col min="14" max="14" width="7" style="28" customWidth="1"/>
    <col min="15" max="15" width="5.7109375" style="27" customWidth="1"/>
    <col min="16" max="16" width="7" style="28" customWidth="1"/>
    <col min="17" max="17" width="5.7109375" style="29" customWidth="1"/>
    <col min="18" max="18" width="4.85546875" style="29" customWidth="1"/>
    <col min="19" max="16384" width="9.140625" style="30"/>
  </cols>
  <sheetData>
    <row r="1" spans="1:18" ht="15.75" x14ac:dyDescent="0.25">
      <c r="B1" s="59" t="s">
        <v>33</v>
      </c>
      <c r="C1" s="60"/>
      <c r="D1" s="60"/>
    </row>
    <row r="2" spans="1:18" ht="15.75" x14ac:dyDescent="0.25">
      <c r="B2" s="31" t="s">
        <v>31</v>
      </c>
      <c r="H2" s="33" t="s">
        <v>16</v>
      </c>
      <c r="I2" s="61">
        <f>'Shooter Information'!$E$2</f>
        <v>43412</v>
      </c>
      <c r="J2" s="62"/>
      <c r="K2" s="34"/>
      <c r="L2" s="35"/>
      <c r="M2" s="34"/>
      <c r="N2" s="35"/>
      <c r="O2" s="34"/>
    </row>
    <row r="4" spans="1:18" s="42" customFormat="1" ht="23.25" thickBot="1" x14ac:dyDescent="0.25">
      <c r="A4" s="36" t="s">
        <v>27</v>
      </c>
      <c r="B4" s="37" t="s">
        <v>0</v>
      </c>
      <c r="C4" s="37" t="s">
        <v>1</v>
      </c>
      <c r="D4" s="38" t="s">
        <v>8</v>
      </c>
      <c r="E4" s="38" t="s">
        <v>19</v>
      </c>
      <c r="F4" s="38" t="s">
        <v>9</v>
      </c>
      <c r="G4" s="38" t="s">
        <v>20</v>
      </c>
      <c r="H4" s="38" t="s">
        <v>10</v>
      </c>
      <c r="I4" s="38" t="s">
        <v>21</v>
      </c>
      <c r="J4" s="38" t="s">
        <v>11</v>
      </c>
      <c r="K4" s="38" t="s">
        <v>22</v>
      </c>
      <c r="L4" s="38" t="s">
        <v>12</v>
      </c>
      <c r="M4" s="38" t="s">
        <v>24</v>
      </c>
      <c r="N4" s="38" t="s">
        <v>13</v>
      </c>
      <c r="O4" s="38" t="s">
        <v>25</v>
      </c>
      <c r="P4" s="39" t="s">
        <v>14</v>
      </c>
      <c r="Q4" s="40" t="s">
        <v>23</v>
      </c>
      <c r="R4" s="41" t="s">
        <v>30</v>
      </c>
    </row>
    <row r="5" spans="1:18" x14ac:dyDescent="0.2">
      <c r="A5" s="49">
        <f>ROW()-4</f>
        <v>1</v>
      </c>
      <c r="B5" s="50" t="str">
        <f>'Shooter Information'!B11</f>
        <v>Carolina Gunslinger</v>
      </c>
      <c r="C5" s="50" t="str">
        <f>'Shooter Information'!C11</f>
        <v xml:space="preserve"> </v>
      </c>
      <c r="D5" s="51">
        <f>+'Stage 1'!K10</f>
        <v>23.68</v>
      </c>
      <c r="E5" s="52">
        <f>+'Stage 1'!L10</f>
        <v>1</v>
      </c>
      <c r="F5" s="51">
        <f>+'Stage 2'!K10</f>
        <v>27.86</v>
      </c>
      <c r="G5" s="52">
        <f>+'Stage 2'!L10</f>
        <v>1</v>
      </c>
      <c r="H5" s="51">
        <f>+'Stage 3'!K10</f>
        <v>32.239999999999995</v>
      </c>
      <c r="I5" s="52">
        <f>+'Stage 3'!L10</f>
        <v>2</v>
      </c>
      <c r="J5" s="51">
        <f>+'Stage 4'!K10</f>
        <v>28.98</v>
      </c>
      <c r="K5" s="52">
        <f>+'Stage 4'!L10</f>
        <v>1</v>
      </c>
      <c r="L5" s="45">
        <f>+'Stage 5'!K10</f>
        <v>25.69</v>
      </c>
      <c r="M5" s="46">
        <f>+'Stage 5'!L10</f>
        <v>1</v>
      </c>
      <c r="N5" s="63">
        <f>+'Stage 6'!K10</f>
        <v>28.66</v>
      </c>
      <c r="O5" s="46">
        <f>+'Stage 6'!L10</f>
        <v>1</v>
      </c>
      <c r="P5" s="51">
        <f>+D5+F5+H5+J5+L5+N5</f>
        <v>167.11</v>
      </c>
      <c r="Q5" s="53">
        <f>+E5+G5+I5+K5+M5+O5</f>
        <v>7</v>
      </c>
      <c r="R5" s="48" t="str">
        <f>IF(SUM('Stage 1'!M10,'Stage 2'!M10,'Stage 3'!M10,'Stage 4'!M10)=0,"Yes","No")</f>
        <v>No</v>
      </c>
    </row>
    <row r="6" spans="1:18" x14ac:dyDescent="0.2">
      <c r="A6" s="43">
        <f>ROW()-4</f>
        <v>2</v>
      </c>
      <c r="B6" s="44" t="str">
        <f>'Shooter Information'!B8</f>
        <v>Cody Maverick</v>
      </c>
      <c r="C6" s="44" t="str">
        <f>'Shooter Information'!C8</f>
        <v xml:space="preserve"> </v>
      </c>
      <c r="D6" s="45">
        <f>+'Stage 1'!K7</f>
        <v>26.37</v>
      </c>
      <c r="E6" s="46">
        <f>+'Stage 1'!L7</f>
        <v>2</v>
      </c>
      <c r="F6" s="45">
        <f>+'Stage 2'!K7</f>
        <v>40.42</v>
      </c>
      <c r="G6" s="46">
        <f>+'Stage 2'!L7</f>
        <v>4</v>
      </c>
      <c r="H6" s="45">
        <f>+'Stage 3'!K7</f>
        <v>29.18</v>
      </c>
      <c r="I6" s="46">
        <f>+'Stage 3'!L7</f>
        <v>1</v>
      </c>
      <c r="J6" s="45">
        <f>+'Stage 4'!K7</f>
        <v>30.88</v>
      </c>
      <c r="K6" s="46">
        <f>+'Stage 4'!L7</f>
        <v>2</v>
      </c>
      <c r="L6" s="45">
        <f>+'Stage 5'!K7</f>
        <v>27.69</v>
      </c>
      <c r="M6" s="46">
        <f>+'Stage 5'!L7</f>
        <v>2</v>
      </c>
      <c r="N6" s="63">
        <f>+'Stage 6'!K7</f>
        <v>33.49</v>
      </c>
      <c r="O6" s="46">
        <f>+'Stage 6'!L7</f>
        <v>2</v>
      </c>
      <c r="P6" s="45">
        <f>+D6+F6+H6+J6+L6+N6</f>
        <v>188.03</v>
      </c>
      <c r="Q6" s="47">
        <f>+E6+G6+I6+K6+M6+O6</f>
        <v>13</v>
      </c>
      <c r="R6" s="48" t="str">
        <f>IF(SUM('Stage 1'!M7,'Stage 2'!M7,'Stage 3'!M7,'Stage 4'!M7)=0,"Yes","No")</f>
        <v>No</v>
      </c>
    </row>
    <row r="7" spans="1:18" x14ac:dyDescent="0.2">
      <c r="A7" s="67">
        <f>ROW()-4</f>
        <v>3</v>
      </c>
      <c r="B7" s="68" t="str">
        <f>'Shooter Information'!B6</f>
        <v>Beartooth</v>
      </c>
      <c r="C7" s="68" t="str">
        <f>'Shooter Information'!C6</f>
        <v xml:space="preserve"> </v>
      </c>
      <c r="D7" s="69">
        <f>+'Stage 1'!K5</f>
        <v>28.08</v>
      </c>
      <c r="E7" s="70">
        <f>+'Stage 1'!L5</f>
        <v>3</v>
      </c>
      <c r="F7" s="69">
        <f>+'Stage 2'!K5</f>
        <v>33.33</v>
      </c>
      <c r="G7" s="70">
        <f>+'Stage 2'!L5</f>
        <v>2</v>
      </c>
      <c r="H7" s="69">
        <f>+'Stage 3'!K5</f>
        <v>33.590000000000003</v>
      </c>
      <c r="I7" s="70">
        <f>+'Stage 3'!L5</f>
        <v>3</v>
      </c>
      <c r="J7" s="69">
        <f>+'Stage 4'!K5</f>
        <v>30.99</v>
      </c>
      <c r="K7" s="70">
        <f>+'Stage 4'!L5</f>
        <v>3</v>
      </c>
      <c r="L7" s="69">
        <f>+'Stage 5'!K5</f>
        <v>31.91</v>
      </c>
      <c r="M7" s="70">
        <f>+'Stage 5'!L5</f>
        <v>3</v>
      </c>
      <c r="N7" s="71">
        <f>+'Stage 6'!K5</f>
        <v>54.28</v>
      </c>
      <c r="O7" s="70">
        <f>+'Stage 6'!L5</f>
        <v>5</v>
      </c>
      <c r="P7" s="69">
        <f>+D7+F7+H7+J7+L7+N7</f>
        <v>212.18</v>
      </c>
      <c r="Q7" s="72">
        <f>+E7+G7+I7+K7+M7+O7</f>
        <v>19</v>
      </c>
      <c r="R7" s="73" t="str">
        <f>IF(SUM('Stage 1'!M5,'Stage 2'!M5,'Stage 3'!M5,'Stage 4'!M5)=0,"Yes","No")</f>
        <v>Yes</v>
      </c>
    </row>
    <row r="8" spans="1:18" x14ac:dyDescent="0.2">
      <c r="A8" s="49">
        <f>ROW()-4</f>
        <v>4</v>
      </c>
      <c r="B8" s="50" t="str">
        <f>'Shooter Information'!B12</f>
        <v>Kidd At heart</v>
      </c>
      <c r="C8" s="50" t="str">
        <f>'Shooter Information'!C12</f>
        <v xml:space="preserve"> </v>
      </c>
      <c r="D8" s="51">
        <f>+'Stage 1'!K11</f>
        <v>36.730000000000004</v>
      </c>
      <c r="E8" s="52">
        <f>+'Stage 1'!L11</f>
        <v>6</v>
      </c>
      <c r="F8" s="51">
        <f>+'Stage 2'!K11</f>
        <v>38.1</v>
      </c>
      <c r="G8" s="52">
        <f>+'Stage 2'!L11</f>
        <v>3</v>
      </c>
      <c r="H8" s="51">
        <f>+'Stage 3'!K11</f>
        <v>41.38</v>
      </c>
      <c r="I8" s="52">
        <f>+'Stage 3'!L11</f>
        <v>5</v>
      </c>
      <c r="J8" s="51">
        <f>+'Stage 4'!K11</f>
        <v>36.86</v>
      </c>
      <c r="K8" s="52">
        <f>+'Stage 4'!L11</f>
        <v>4</v>
      </c>
      <c r="L8" s="45">
        <f>+'Stage 5'!K11</f>
        <v>34.299999999999997</v>
      </c>
      <c r="M8" s="46">
        <f>+'Stage 5'!L11</f>
        <v>4</v>
      </c>
      <c r="N8" s="63">
        <f>+'Stage 6'!K11</f>
        <v>42.89</v>
      </c>
      <c r="O8" s="46">
        <f>+'Stage 6'!L11</f>
        <v>3</v>
      </c>
      <c r="P8" s="51">
        <f>+D8+F8+H8+J8+L8+N8</f>
        <v>230.26</v>
      </c>
      <c r="Q8" s="53">
        <f>+E8+G8+I8+K8+M8+O8</f>
        <v>25</v>
      </c>
      <c r="R8" s="48" t="str">
        <f>IF(SUM('Stage 1'!M11,'Stage 2'!M11,'Stage 3'!M11,'Stage 4'!M11)=0,"Yes","No")</f>
        <v>No</v>
      </c>
    </row>
    <row r="9" spans="1:18" x14ac:dyDescent="0.2">
      <c r="A9" s="54">
        <f>ROW()-4</f>
        <v>5</v>
      </c>
      <c r="B9" s="50" t="str">
        <f>'Shooter Information'!B10</f>
        <v>Nutmegger</v>
      </c>
      <c r="C9" s="50" t="str">
        <f>'Shooter Information'!C10</f>
        <v xml:space="preserve"> </v>
      </c>
      <c r="D9" s="51">
        <f>+'Stage 1'!K9</f>
        <v>37.18</v>
      </c>
      <c r="E9" s="52">
        <f>+'Stage 1'!L9</f>
        <v>7</v>
      </c>
      <c r="F9" s="51">
        <f>+'Stage 2'!K9</f>
        <v>42.41</v>
      </c>
      <c r="G9" s="52">
        <f>+'Stage 2'!L9</f>
        <v>5</v>
      </c>
      <c r="H9" s="51">
        <f>+'Stage 3'!K9</f>
        <v>48.02</v>
      </c>
      <c r="I9" s="52">
        <f>+'Stage 3'!L9</f>
        <v>7</v>
      </c>
      <c r="J9" s="51">
        <f>+'Stage 4'!K9</f>
        <v>40.14</v>
      </c>
      <c r="K9" s="52">
        <f>+'Stage 4'!L9</f>
        <v>5</v>
      </c>
      <c r="L9" s="45">
        <f>+'Stage 5'!K9</f>
        <v>38.35</v>
      </c>
      <c r="M9" s="46">
        <f>+'Stage 5'!L9</f>
        <v>5</v>
      </c>
      <c r="N9" s="63">
        <f>+'Stage 6'!K9</f>
        <v>46</v>
      </c>
      <c r="O9" s="46">
        <f>+'Stage 6'!L9</f>
        <v>4</v>
      </c>
      <c r="P9" s="51">
        <f>+D9+F9+H9+J9+L9+N9</f>
        <v>252.1</v>
      </c>
      <c r="Q9" s="53">
        <f>+E9+G9+I9+K9+M9+O9</f>
        <v>33</v>
      </c>
      <c r="R9" s="48" t="str">
        <f>IF(SUM('Stage 1'!M9,'Stage 2'!M9,'Stage 3'!M9,'Stage 4'!M9)=0,"Yes","No")</f>
        <v>No</v>
      </c>
    </row>
    <row r="10" spans="1:18" x14ac:dyDescent="0.2">
      <c r="A10" s="54">
        <f>ROW()-4</f>
        <v>6</v>
      </c>
      <c r="B10" s="50" t="str">
        <f>'Shooter Information'!B7</f>
        <v>One Eyed Rooster</v>
      </c>
      <c r="C10" s="50" t="str">
        <f>'Shooter Information'!C7</f>
        <v xml:space="preserve"> </v>
      </c>
      <c r="D10" s="51">
        <f>+'Stage 1'!K6</f>
        <v>34.49</v>
      </c>
      <c r="E10" s="52">
        <f>+'Stage 1'!L6</f>
        <v>4</v>
      </c>
      <c r="F10" s="51">
        <f>+'Stage 2'!K6</f>
        <v>48.89</v>
      </c>
      <c r="G10" s="52">
        <f>+'Stage 2'!L6</f>
        <v>6</v>
      </c>
      <c r="H10" s="51">
        <f>+'Stage 3'!K6</f>
        <v>41.07</v>
      </c>
      <c r="I10" s="52">
        <f>+'Stage 3'!L6</f>
        <v>4</v>
      </c>
      <c r="J10" s="51">
        <f>+'Stage 4'!K6</f>
        <v>43.35</v>
      </c>
      <c r="K10" s="52">
        <f>+'Stage 4'!L6</f>
        <v>6</v>
      </c>
      <c r="L10" s="45">
        <f>+'Stage 5'!K6</f>
        <v>45.54</v>
      </c>
      <c r="M10" s="46">
        <f>+'Stage 5'!L6</f>
        <v>7</v>
      </c>
      <c r="N10" s="63">
        <f>+'Stage 6'!K6</f>
        <v>58.19</v>
      </c>
      <c r="O10" s="46">
        <f>+'Stage 6'!L6</f>
        <v>6</v>
      </c>
      <c r="P10" s="51">
        <f>+D10+F10+H10+J10+L10+N10</f>
        <v>271.52999999999997</v>
      </c>
      <c r="Q10" s="53">
        <f>+E10+G10+I10+K10+M10+O10</f>
        <v>33</v>
      </c>
      <c r="R10" s="48" t="str">
        <f>IF(SUM('Stage 1'!M6,'Stage 2'!M6,'Stage 3'!M6,'Stage 4'!M6)=0,"Yes","No")</f>
        <v>No</v>
      </c>
    </row>
    <row r="11" spans="1:18" x14ac:dyDescent="0.2">
      <c r="A11" s="43">
        <f>ROW()-4</f>
        <v>7</v>
      </c>
      <c r="B11" s="44" t="str">
        <f>'Shooter Information'!B5</f>
        <v>Prairie City Slim</v>
      </c>
      <c r="C11" s="44" t="str">
        <f>'Shooter Information'!C5</f>
        <v xml:space="preserve"> </v>
      </c>
      <c r="D11" s="45">
        <f>+'Stage 1'!K4</f>
        <v>35.9</v>
      </c>
      <c r="E11" s="46">
        <f>+'Stage 1'!L4</f>
        <v>5</v>
      </c>
      <c r="F11" s="45">
        <f>+'Stage 2'!K4</f>
        <v>54.6</v>
      </c>
      <c r="G11" s="46">
        <f>+'Stage 2'!L4</f>
        <v>7</v>
      </c>
      <c r="H11" s="45">
        <f>+'Stage 3'!K4</f>
        <v>46.07</v>
      </c>
      <c r="I11" s="46">
        <f>+'Stage 3'!L4</f>
        <v>6</v>
      </c>
      <c r="J11" s="45">
        <f>+'Stage 4'!K4</f>
        <v>48.82</v>
      </c>
      <c r="K11" s="46">
        <f>+'Stage 4'!L4</f>
        <v>7</v>
      </c>
      <c r="L11" s="45">
        <f>+'Stage 5'!K4</f>
        <v>42.14</v>
      </c>
      <c r="M11" s="46">
        <f>+'Stage 5'!L4</f>
        <v>6</v>
      </c>
      <c r="N11" s="63">
        <f>+'Stage 6'!K4</f>
        <v>76.3</v>
      </c>
      <c r="O11" s="46">
        <f>+'Stage 6'!L4</f>
        <v>7</v>
      </c>
      <c r="P11" s="45">
        <f>+D11+F11+H11+J11+L11+N11</f>
        <v>303.83</v>
      </c>
      <c r="Q11" s="47">
        <f>+E11+G11+I11+K11+M11+O11</f>
        <v>38</v>
      </c>
      <c r="R11" s="48" t="str">
        <f>IF(SUM('Stage 1'!M4,'Stage 2'!M4,'Stage 3'!M4,'Stage 4'!M4)=0,"Yes","No")</f>
        <v>No</v>
      </c>
    </row>
    <row r="12" spans="1:18" x14ac:dyDescent="0.2">
      <c r="A12" s="55">
        <f>ROW()-4</f>
        <v>8</v>
      </c>
      <c r="B12" s="50" t="str">
        <f>'Shooter Information'!B9</f>
        <v>Alphus Pick</v>
      </c>
      <c r="C12" s="50" t="str">
        <f>'Shooter Information'!C9</f>
        <v xml:space="preserve"> </v>
      </c>
      <c r="D12" s="51">
        <f>+'Stage 1'!K8</f>
        <v>117.04</v>
      </c>
      <c r="E12" s="52">
        <f>+'Stage 1'!L8</f>
        <v>8</v>
      </c>
      <c r="F12" s="51">
        <f>+'Stage 2'!K8</f>
        <v>100.09</v>
      </c>
      <c r="G12" s="52">
        <f>+'Stage 2'!L8</f>
        <v>8</v>
      </c>
      <c r="H12" s="51">
        <f>+'Stage 3'!K8</f>
        <v>90.26</v>
      </c>
      <c r="I12" s="52">
        <f>+'Stage 3'!L8</f>
        <v>8</v>
      </c>
      <c r="J12" s="51">
        <f>+'Stage 4'!K8</f>
        <v>55.58</v>
      </c>
      <c r="K12" s="52">
        <f>+'Stage 4'!L8</f>
        <v>8</v>
      </c>
      <c r="L12" s="45">
        <f>+'Stage 5'!K8</f>
        <v>65.17</v>
      </c>
      <c r="M12" s="46">
        <f>+'Stage 5'!L8</f>
        <v>8</v>
      </c>
      <c r="N12" s="63">
        <f>+'Stage 6'!K8</f>
        <v>87.1</v>
      </c>
      <c r="O12" s="46">
        <f>+'Stage 6'!L8</f>
        <v>8</v>
      </c>
      <c r="P12" s="56">
        <f>+D12+F12+H12+J12+L12+N12</f>
        <v>515.24</v>
      </c>
      <c r="Q12" s="57">
        <f>+E12+G12+I12+K12+M12+O12</f>
        <v>48</v>
      </c>
      <c r="R12" s="48" t="str">
        <f>IF(SUM('Stage 1'!M8,'Stage 2'!M8,'Stage 3'!M8,'Stage 4'!M8)=0,"Yes","No")</f>
        <v>No</v>
      </c>
    </row>
    <row r="16" spans="1:18" ht="15.75" x14ac:dyDescent="0.25">
      <c r="B16" s="64" t="s">
        <v>43</v>
      </c>
    </row>
    <row r="17" spans="1:4" x14ac:dyDescent="0.2">
      <c r="A17" s="43">
        <v>1</v>
      </c>
      <c r="B17" s="74" t="s">
        <v>46</v>
      </c>
      <c r="D17" s="28">
        <v>28.02</v>
      </c>
    </row>
    <row r="18" spans="1:4" x14ac:dyDescent="0.2">
      <c r="A18" s="43">
        <v>2</v>
      </c>
      <c r="B18" s="65" t="s">
        <v>40</v>
      </c>
      <c r="D18" s="28">
        <v>33.200000000000003</v>
      </c>
    </row>
    <row r="19" spans="1:4" x14ac:dyDescent="0.2">
      <c r="A19" s="43">
        <v>3</v>
      </c>
      <c r="B19" s="65" t="s">
        <v>38</v>
      </c>
      <c r="D19" s="28">
        <v>33.409999999999997</v>
      </c>
    </row>
    <row r="20" spans="1:4" x14ac:dyDescent="0.2">
      <c r="A20" s="43">
        <v>4</v>
      </c>
      <c r="B20" s="65" t="s">
        <v>37</v>
      </c>
      <c r="D20" s="28">
        <v>36.31</v>
      </c>
    </row>
    <row r="21" spans="1:4" x14ac:dyDescent="0.2">
      <c r="A21" s="43">
        <v>5</v>
      </c>
      <c r="B21" s="65" t="s">
        <v>44</v>
      </c>
      <c r="D21" s="28">
        <v>38.26</v>
      </c>
    </row>
    <row r="22" spans="1:4" x14ac:dyDescent="0.2">
      <c r="A22" s="43">
        <v>6</v>
      </c>
      <c r="B22" s="65" t="s">
        <v>36</v>
      </c>
      <c r="D22" s="28">
        <v>48.26</v>
      </c>
    </row>
    <row r="23" spans="1:4" x14ac:dyDescent="0.2">
      <c r="A23" s="43">
        <v>7</v>
      </c>
      <c r="B23" s="65" t="s">
        <v>42</v>
      </c>
      <c r="D23" s="28">
        <v>48.44</v>
      </c>
    </row>
    <row r="24" spans="1:4" x14ac:dyDescent="0.2">
      <c r="A24" s="43">
        <v>8</v>
      </c>
      <c r="B24" s="65" t="s">
        <v>39</v>
      </c>
      <c r="D24" s="28">
        <v>50.34</v>
      </c>
    </row>
    <row r="27" spans="1:4" ht="15.75" x14ac:dyDescent="0.25">
      <c r="B27" s="64" t="s">
        <v>45</v>
      </c>
    </row>
    <row r="28" spans="1:4" x14ac:dyDescent="0.2">
      <c r="A28" s="43">
        <v>1</v>
      </c>
      <c r="B28" s="65" t="s">
        <v>38</v>
      </c>
      <c r="D28" s="28">
        <v>25.17</v>
      </c>
    </row>
    <row r="29" spans="1:4" x14ac:dyDescent="0.2">
      <c r="A29" s="43">
        <v>2</v>
      </c>
      <c r="B29" s="65" t="s">
        <v>37</v>
      </c>
      <c r="D29" s="28">
        <v>31.33</v>
      </c>
    </row>
    <row r="30" spans="1:4" x14ac:dyDescent="0.2">
      <c r="A30" s="43">
        <v>3</v>
      </c>
      <c r="B30" s="65" t="s">
        <v>39</v>
      </c>
      <c r="D30" s="28">
        <v>39.049999999999997</v>
      </c>
    </row>
    <row r="31" spans="1:4" x14ac:dyDescent="0.2">
      <c r="A31" s="43">
        <v>4</v>
      </c>
      <c r="B31" s="65" t="s">
        <v>42</v>
      </c>
      <c r="D31" s="28">
        <v>39.380000000000003</v>
      </c>
    </row>
    <row r="32" spans="1:4" x14ac:dyDescent="0.2">
      <c r="A32" s="43">
        <v>5</v>
      </c>
      <c r="B32" s="65" t="s">
        <v>40</v>
      </c>
      <c r="D32" s="28">
        <v>41.23</v>
      </c>
    </row>
    <row r="33" spans="1:4" x14ac:dyDescent="0.2">
      <c r="A33" s="43">
        <v>6</v>
      </c>
      <c r="B33" s="65" t="s">
        <v>44</v>
      </c>
      <c r="D33" s="28">
        <v>42.4</v>
      </c>
    </row>
    <row r="34" spans="1:4" x14ac:dyDescent="0.2">
      <c r="A34" s="43">
        <v>7</v>
      </c>
      <c r="B34" s="65" t="s">
        <v>36</v>
      </c>
      <c r="D34" s="28">
        <v>66.95</v>
      </c>
    </row>
    <row r="35" spans="1:4" x14ac:dyDescent="0.2">
      <c r="A35" s="43">
        <v>8</v>
      </c>
      <c r="B35" s="74" t="s">
        <v>46</v>
      </c>
      <c r="D35" s="28">
        <v>102.74</v>
      </c>
    </row>
    <row r="38" spans="1:4" x14ac:dyDescent="0.2">
      <c r="B38" s="65" t="s">
        <v>32</v>
      </c>
      <c r="D38" s="66" t="s">
        <v>32</v>
      </c>
    </row>
    <row r="39" spans="1:4" x14ac:dyDescent="0.2">
      <c r="B39" s="65" t="s">
        <v>32</v>
      </c>
      <c r="D39" s="66" t="s">
        <v>32</v>
      </c>
    </row>
    <row r="40" spans="1:4" x14ac:dyDescent="0.2">
      <c r="B40" s="65" t="s">
        <v>32</v>
      </c>
      <c r="D40" s="66" t="s">
        <v>32</v>
      </c>
    </row>
    <row r="41" spans="1:4" x14ac:dyDescent="0.2">
      <c r="B41" s="65" t="s">
        <v>32</v>
      </c>
      <c r="D41" s="66" t="s">
        <v>32</v>
      </c>
    </row>
  </sheetData>
  <sortState ref="A5:R12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2018-11-09T22:02:55Z</dcterms:modified>
  <cp:category>Cowboy</cp:category>
</cp:coreProperties>
</file>