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Double Action\Scores\"/>
    </mc:Choice>
  </mc:AlternateContent>
  <bookViews>
    <workbookView xWindow="360" yWindow="120" windowWidth="11340" windowHeight="552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Summary'!$A$4:$Q$11</definedName>
    <definedName name="_xlnm._FilterDatabase" localSheetId="0" hidden="1">'Shooter Information'!$A$4:$C$11</definedName>
  </definedNames>
  <calcPr calcId="171027"/>
</workbook>
</file>

<file path=xl/calcChain.xml><?xml version="1.0" encoding="utf-8"?>
<calcChain xmlns="http://schemas.openxmlformats.org/spreadsheetml/2006/main">
  <c r="C8" i="10" l="1"/>
  <c r="C9" i="10"/>
  <c r="C12" i="10"/>
  <c r="C6" i="10"/>
  <c r="C5" i="10"/>
  <c r="C10" i="10"/>
  <c r="C7" i="10"/>
  <c r="C11" i="10"/>
  <c r="B8" i="10"/>
  <c r="A8" i="10"/>
  <c r="B9" i="10"/>
  <c r="B12" i="10"/>
  <c r="B6" i="10"/>
  <c r="B5" i="10"/>
  <c r="B10" i="10"/>
  <c r="B7" i="10"/>
  <c r="B11" i="10"/>
  <c r="M11" i="7"/>
  <c r="K11" i="7"/>
  <c r="C11" i="7"/>
  <c r="B11" i="7"/>
  <c r="A11" i="7"/>
  <c r="M11" i="5"/>
  <c r="K11" i="5"/>
  <c r="L8" i="10" s="1"/>
  <c r="C11" i="5"/>
  <c r="B11" i="5"/>
  <c r="A11" i="5"/>
  <c r="M11" i="4"/>
  <c r="K11" i="4"/>
  <c r="J8" i="10" s="1"/>
  <c r="C11" i="4"/>
  <c r="B11" i="4"/>
  <c r="A11" i="4"/>
  <c r="M11" i="3"/>
  <c r="K11" i="3"/>
  <c r="H8" i="10" s="1"/>
  <c r="C11" i="3"/>
  <c r="B11" i="3"/>
  <c r="A11" i="3"/>
  <c r="M11" i="2"/>
  <c r="K11" i="2"/>
  <c r="F8" i="10" s="1"/>
  <c r="C11" i="2"/>
  <c r="B11" i="2"/>
  <c r="A11" i="2"/>
  <c r="M11" i="1"/>
  <c r="K11" i="1"/>
  <c r="D8" i="10" s="1"/>
  <c r="C11" i="1"/>
  <c r="B11" i="1"/>
  <c r="A11" i="1"/>
  <c r="A12" i="6"/>
  <c r="R8" i="10" l="1"/>
  <c r="N8" i="10"/>
  <c r="P8" i="10" s="1"/>
  <c r="A9" i="10"/>
  <c r="A7" i="10"/>
  <c r="A12" i="10"/>
  <c r="A6" i="10"/>
  <c r="I2" i="10"/>
  <c r="A5" i="10"/>
  <c r="A10" i="10"/>
  <c r="A11" i="10"/>
  <c r="A5" i="6"/>
  <c r="A6" i="6"/>
  <c r="A7" i="6"/>
  <c r="A8" i="6"/>
  <c r="A9" i="6"/>
  <c r="A10" i="6"/>
  <c r="A11" i="6"/>
  <c r="E1" i="1"/>
  <c r="A4" i="1"/>
  <c r="B4" i="1"/>
  <c r="C4" i="1"/>
  <c r="K4" i="1"/>
  <c r="M4" i="1"/>
  <c r="A5" i="1"/>
  <c r="B5" i="1"/>
  <c r="C5" i="1"/>
  <c r="K5" i="1"/>
  <c r="M5" i="1"/>
  <c r="A6" i="1"/>
  <c r="B6" i="1"/>
  <c r="C6" i="1"/>
  <c r="K6" i="1"/>
  <c r="M6" i="1"/>
  <c r="A7" i="1"/>
  <c r="B7" i="1"/>
  <c r="C7" i="1"/>
  <c r="K7" i="1"/>
  <c r="M7" i="1"/>
  <c r="A8" i="1"/>
  <c r="B8" i="1"/>
  <c r="C8" i="1"/>
  <c r="K8" i="1"/>
  <c r="M8" i="1"/>
  <c r="A9" i="1"/>
  <c r="B9" i="1"/>
  <c r="C9" i="1"/>
  <c r="K9" i="1"/>
  <c r="M9" i="1"/>
  <c r="A10" i="1"/>
  <c r="B10" i="1"/>
  <c r="C10" i="1"/>
  <c r="K10" i="1"/>
  <c r="M10" i="1"/>
  <c r="E1" i="2"/>
  <c r="A4" i="2"/>
  <c r="B4" i="2"/>
  <c r="C4" i="2"/>
  <c r="K4" i="2"/>
  <c r="M4" i="2"/>
  <c r="A5" i="2"/>
  <c r="B5" i="2"/>
  <c r="C5" i="2"/>
  <c r="K5" i="2"/>
  <c r="M5" i="2"/>
  <c r="A6" i="2"/>
  <c r="B6" i="2"/>
  <c r="C6" i="2"/>
  <c r="K6" i="2"/>
  <c r="M6" i="2"/>
  <c r="A7" i="2"/>
  <c r="B7" i="2"/>
  <c r="C7" i="2"/>
  <c r="K7" i="2"/>
  <c r="M7" i="2"/>
  <c r="A8" i="2"/>
  <c r="B8" i="2"/>
  <c r="C8" i="2"/>
  <c r="K8" i="2"/>
  <c r="M8" i="2"/>
  <c r="A9" i="2"/>
  <c r="B9" i="2"/>
  <c r="C9" i="2"/>
  <c r="K9" i="2"/>
  <c r="M9" i="2"/>
  <c r="A10" i="2"/>
  <c r="B10" i="2"/>
  <c r="C10" i="2"/>
  <c r="K10" i="2"/>
  <c r="M10" i="2"/>
  <c r="E1" i="3"/>
  <c r="A4" i="3"/>
  <c r="B4" i="3"/>
  <c r="C4" i="3"/>
  <c r="K4" i="3"/>
  <c r="H11" i="10" s="1"/>
  <c r="M4" i="3"/>
  <c r="A5" i="3"/>
  <c r="B5" i="3"/>
  <c r="C5" i="3"/>
  <c r="K5" i="3"/>
  <c r="H7" i="10" s="1"/>
  <c r="M5" i="3"/>
  <c r="A6" i="3"/>
  <c r="B6" i="3"/>
  <c r="C6" i="3"/>
  <c r="K6" i="3"/>
  <c r="H10" i="10" s="1"/>
  <c r="M6" i="3"/>
  <c r="A7" i="3"/>
  <c r="B7" i="3"/>
  <c r="C7" i="3"/>
  <c r="K7" i="3"/>
  <c r="H5" i="10" s="1"/>
  <c r="M7" i="3"/>
  <c r="A8" i="3"/>
  <c r="B8" i="3"/>
  <c r="C8" i="3"/>
  <c r="K8" i="3"/>
  <c r="H6" i="10" s="1"/>
  <c r="M8" i="3"/>
  <c r="A9" i="3"/>
  <c r="B9" i="3"/>
  <c r="C9" i="3"/>
  <c r="K9" i="3"/>
  <c r="H12" i="10" s="1"/>
  <c r="M9" i="3"/>
  <c r="A10" i="3"/>
  <c r="B10" i="3"/>
  <c r="C10" i="3"/>
  <c r="K10" i="3"/>
  <c r="H9" i="10" s="1"/>
  <c r="M10" i="3"/>
  <c r="E1" i="4"/>
  <c r="A4" i="4"/>
  <c r="B4" i="4"/>
  <c r="C4" i="4"/>
  <c r="K4" i="4"/>
  <c r="J11" i="10" s="1"/>
  <c r="M4" i="4"/>
  <c r="A5" i="4"/>
  <c r="B5" i="4"/>
  <c r="C5" i="4"/>
  <c r="K5" i="4"/>
  <c r="J7" i="10" s="1"/>
  <c r="M5" i="4"/>
  <c r="A6" i="4"/>
  <c r="B6" i="4"/>
  <c r="C6" i="4"/>
  <c r="K6" i="4"/>
  <c r="J10" i="10" s="1"/>
  <c r="M6" i="4"/>
  <c r="A7" i="4"/>
  <c r="B7" i="4"/>
  <c r="C7" i="4"/>
  <c r="K7" i="4"/>
  <c r="J5" i="10" s="1"/>
  <c r="M7" i="4"/>
  <c r="A8" i="4"/>
  <c r="B8" i="4"/>
  <c r="C8" i="4"/>
  <c r="K8" i="4"/>
  <c r="J6" i="10" s="1"/>
  <c r="M8" i="4"/>
  <c r="A9" i="4"/>
  <c r="B9" i="4"/>
  <c r="C9" i="4"/>
  <c r="K9" i="4"/>
  <c r="J12" i="10" s="1"/>
  <c r="M9" i="4"/>
  <c r="A10" i="4"/>
  <c r="B10" i="4"/>
  <c r="C10" i="4"/>
  <c r="K10" i="4"/>
  <c r="J9" i="10" s="1"/>
  <c r="M10" i="4"/>
  <c r="E1" i="5"/>
  <c r="A4" i="5"/>
  <c r="B4" i="5"/>
  <c r="C4" i="5"/>
  <c r="K4" i="5"/>
  <c r="M4" i="5"/>
  <c r="A5" i="5"/>
  <c r="B5" i="5"/>
  <c r="C5" i="5"/>
  <c r="K5" i="5"/>
  <c r="M5" i="5"/>
  <c r="A6" i="5"/>
  <c r="B6" i="5"/>
  <c r="C6" i="5"/>
  <c r="K6" i="5"/>
  <c r="M6" i="5"/>
  <c r="A7" i="5"/>
  <c r="B7" i="5"/>
  <c r="C7" i="5"/>
  <c r="K7" i="5"/>
  <c r="M7" i="5"/>
  <c r="A8" i="5"/>
  <c r="B8" i="5"/>
  <c r="C8" i="5"/>
  <c r="K8" i="5"/>
  <c r="M8" i="5"/>
  <c r="A9" i="5"/>
  <c r="B9" i="5"/>
  <c r="C9" i="5"/>
  <c r="K9" i="5"/>
  <c r="M9" i="5"/>
  <c r="A10" i="5"/>
  <c r="B10" i="5"/>
  <c r="C10" i="5"/>
  <c r="K10" i="5"/>
  <c r="M10" i="5"/>
  <c r="E1" i="7"/>
  <c r="A4" i="7"/>
  <c r="B4" i="7"/>
  <c r="C4" i="7"/>
  <c r="K4" i="7"/>
  <c r="M4" i="7"/>
  <c r="A5" i="7"/>
  <c r="B5" i="7"/>
  <c r="C5" i="7"/>
  <c r="K5" i="7"/>
  <c r="M5" i="7"/>
  <c r="A6" i="7"/>
  <c r="B6" i="7"/>
  <c r="C6" i="7"/>
  <c r="K6" i="7"/>
  <c r="M6" i="7"/>
  <c r="A7" i="7"/>
  <c r="B7" i="7"/>
  <c r="C7" i="7"/>
  <c r="K7" i="7"/>
  <c r="M7" i="7"/>
  <c r="A8" i="7"/>
  <c r="B8" i="7"/>
  <c r="C8" i="7"/>
  <c r="K8" i="7"/>
  <c r="M8" i="7"/>
  <c r="A9" i="7"/>
  <c r="B9" i="7"/>
  <c r="C9" i="7"/>
  <c r="K9" i="7"/>
  <c r="M9" i="7"/>
  <c r="A10" i="7"/>
  <c r="B10" i="7"/>
  <c r="C10" i="7"/>
  <c r="K10" i="7"/>
  <c r="M10" i="7"/>
  <c r="N9" i="10" l="1"/>
  <c r="L10" i="7"/>
  <c r="O9" i="10" s="1"/>
  <c r="L6" i="7"/>
  <c r="O10" i="10" s="1"/>
  <c r="N10" i="10"/>
  <c r="L10" i="10"/>
  <c r="L6" i="5"/>
  <c r="M10" i="10" s="1"/>
  <c r="F9" i="10"/>
  <c r="L10" i="2"/>
  <c r="G9" i="10" s="1"/>
  <c r="L10" i="1"/>
  <c r="E9" i="10" s="1"/>
  <c r="D9" i="10"/>
  <c r="L6" i="1"/>
  <c r="E10" i="10" s="1"/>
  <c r="D10" i="10"/>
  <c r="R6" i="10"/>
  <c r="R7" i="10"/>
  <c r="L10" i="4"/>
  <c r="K9" i="10" s="1"/>
  <c r="L11" i="5"/>
  <c r="M8" i="10" s="1"/>
  <c r="L9" i="7"/>
  <c r="O12" i="10" s="1"/>
  <c r="N12" i="10"/>
  <c r="L12" i="10"/>
  <c r="L9" i="5"/>
  <c r="M12" i="10" s="1"/>
  <c r="L7" i="10"/>
  <c r="L5" i="5"/>
  <c r="M7" i="10" s="1"/>
  <c r="L9" i="2"/>
  <c r="G12" i="10" s="1"/>
  <c r="F12" i="10"/>
  <c r="D7" i="10"/>
  <c r="L5" i="1"/>
  <c r="E7" i="10" s="1"/>
  <c r="L7" i="4"/>
  <c r="K5" i="10" s="1"/>
  <c r="L8" i="2"/>
  <c r="G6" i="10" s="1"/>
  <c r="F6" i="10"/>
  <c r="L4" i="2"/>
  <c r="G11" i="10" s="1"/>
  <c r="L11" i="2"/>
  <c r="G8" i="10" s="1"/>
  <c r="F11" i="10"/>
  <c r="L8" i="1"/>
  <c r="E6" i="10" s="1"/>
  <c r="D6" i="10"/>
  <c r="R5" i="10"/>
  <c r="L4" i="1"/>
  <c r="E11" i="10" s="1"/>
  <c r="D11" i="10"/>
  <c r="L8" i="4"/>
  <c r="K6" i="10" s="1"/>
  <c r="L11" i="4"/>
  <c r="K8" i="10" s="1"/>
  <c r="L11" i="1"/>
  <c r="E8" i="10" s="1"/>
  <c r="L9" i="10"/>
  <c r="L10" i="5"/>
  <c r="M9" i="10" s="1"/>
  <c r="F10" i="10"/>
  <c r="L6" i="2"/>
  <c r="G10" i="10" s="1"/>
  <c r="R12" i="10"/>
  <c r="L5" i="7"/>
  <c r="O7" i="10" s="1"/>
  <c r="N7" i="10"/>
  <c r="L5" i="2"/>
  <c r="G7" i="10" s="1"/>
  <c r="F7" i="10"/>
  <c r="D12" i="10"/>
  <c r="L9" i="1"/>
  <c r="E12" i="10" s="1"/>
  <c r="R11" i="10"/>
  <c r="L5" i="4"/>
  <c r="K7" i="10" s="1"/>
  <c r="N6" i="10"/>
  <c r="L8" i="7"/>
  <c r="O6" i="10" s="1"/>
  <c r="N11" i="10"/>
  <c r="L4" i="7"/>
  <c r="O11" i="10" s="1"/>
  <c r="L8" i="5"/>
  <c r="M6" i="10" s="1"/>
  <c r="L6" i="10"/>
  <c r="L11" i="10"/>
  <c r="L4" i="5"/>
  <c r="M11" i="10" s="1"/>
  <c r="L7" i="7"/>
  <c r="O5" i="10" s="1"/>
  <c r="N5" i="10"/>
  <c r="L5" i="10"/>
  <c r="L7" i="5"/>
  <c r="M5" i="10" s="1"/>
  <c r="F5" i="10"/>
  <c r="L7" i="2"/>
  <c r="G5" i="10" s="1"/>
  <c r="R9" i="10"/>
  <c r="D5" i="10"/>
  <c r="L7" i="1"/>
  <c r="E5" i="10" s="1"/>
  <c r="R10" i="10"/>
  <c r="L4" i="4"/>
  <c r="K11" i="10" s="1"/>
  <c r="L9" i="4"/>
  <c r="K12" i="10" s="1"/>
  <c r="L6" i="4"/>
  <c r="K10" i="10" s="1"/>
  <c r="L11" i="7"/>
  <c r="O8" i="10" s="1"/>
  <c r="L10" i="3"/>
  <c r="L6" i="3"/>
  <c r="I10" i="10" s="1"/>
  <c r="L9" i="3"/>
  <c r="L5" i="3"/>
  <c r="I7" i="10" s="1"/>
  <c r="L8" i="3"/>
  <c r="L11" i="3"/>
  <c r="I8" i="10" s="1"/>
  <c r="L4" i="3"/>
  <c r="I11" i="10" s="1"/>
  <c r="L7" i="3"/>
  <c r="P10" i="10" l="1"/>
  <c r="P7" i="10"/>
  <c r="P12" i="10"/>
  <c r="P11" i="10"/>
  <c r="P6" i="10"/>
  <c r="P5" i="10"/>
  <c r="P9" i="10"/>
  <c r="I12" i="10"/>
  <c r="Q12" i="10" s="1"/>
  <c r="Q8" i="10"/>
  <c r="I5" i="10"/>
  <c r="Q5" i="10" s="1"/>
  <c r="I6" i="10"/>
  <c r="Q6" i="10" s="1"/>
  <c r="I9" i="10"/>
  <c r="Q9" i="10" s="1"/>
  <c r="Q7" i="10"/>
  <c r="Q10" i="10"/>
  <c r="Q11" i="10"/>
</calcChain>
</file>

<file path=xl/sharedStrings.xml><?xml version="1.0" encoding="utf-8"?>
<sst xmlns="http://schemas.openxmlformats.org/spreadsheetml/2006/main" count="156" uniqueCount="46">
  <si>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</si>
  <si>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</si>
  <si>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</si>
  <si>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</si>
  <si>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</si>
  <si>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</si>
  <si>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</si>
  <si>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</si>
  <si>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</si>
  <si>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</si>
  <si>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</si>
  <si>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</si>
  <si>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</si>
  <si>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</si>
  <si>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</si>
  <si>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</si>
  <si>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</si>
  <si>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</si>
  <si>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</si>
  <si>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</si>
  <si>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</si>
  <si>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</si>
  <si>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</si>
  <si>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</si>
  <si>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</si>
  <si>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</si>
  <si>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</si>
  <si>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</si>
  <si>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</si>
  <si>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</si>
  <si>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</si>
  <si>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</si>
  <si>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 xml:space="preserve"> </t>
  </si>
  <si>
    <t>SHOOTER INFORMATION</t>
  </si>
  <si>
    <t>West Point Double Atcion Match</t>
  </si>
  <si>
    <t>SCORE SHEET</t>
  </si>
  <si>
    <t>Beartooth</t>
  </si>
  <si>
    <t>Nutmegger</t>
  </si>
  <si>
    <t>Prairie City Slim</t>
  </si>
  <si>
    <t>J-Frame Stage</t>
  </si>
  <si>
    <t>1911 Stage</t>
  </si>
  <si>
    <t>Kidd</t>
  </si>
  <si>
    <t>Burke</t>
  </si>
  <si>
    <t>Cody</t>
  </si>
  <si>
    <t>Dallas</t>
  </si>
  <si>
    <t>Nelson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</si>
</sst>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 applyProtection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1" fontId="2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 applyAlignment="1" applyProtection="1">
      <alignment horizontal="right"/>
    </xf>
    <xf numFmtId="0" fontId="8" fillId="6" borderId="0" xfId="0" applyFont="1" applyFill="1" applyAlignment="1">
      <alignment horizontal="center"/>
    </xf>
    <xf numFmtId="1" fontId="7" fillId="6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5" borderId="1" xfId="0" applyFont="1" applyFill="1" applyBorder="1" applyProtection="1">
      <protection locked="0"/>
    </xf>
    <xf numFmtId="1" fontId="9" fillId="0" borderId="0" xfId="0" applyNumberFormat="1" applyFont="1" applyAlignment="1" applyProtection="1">
      <alignment horizontal="center"/>
    </xf>
    <xf numFmtId="0" fontId="8" fillId="0" borderId="0" xfId="0" applyFont="1" applyProtection="1"/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2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6.28515625" customWidth="1"/>
  </cols>
  <sheetData>
    <row r="1" spans="1:6" ht="26.25" customHeight="1" x14ac:dyDescent="0.25">
      <c r="B1" s="3" t="s">
        <v>33</v>
      </c>
    </row>
    <row r="2" spans="1:6" ht="20.25" customHeight="1" x14ac:dyDescent="0.25">
      <c r="B2" s="28"/>
      <c r="C2" s="1"/>
      <c r="D2" s="37" t="s">
        <v>16</v>
      </c>
      <c r="E2" s="55">
        <v>43139</v>
      </c>
      <c r="F2" s="55"/>
    </row>
    <row r="4" spans="1:6" x14ac:dyDescent="0.2">
      <c r="A4" s="2" t="s">
        <v>17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52" t="s">
        <v>38</v>
      </c>
      <c r="C5" s="17" t="s">
        <v>32</v>
      </c>
    </row>
    <row r="6" spans="1:6" x14ac:dyDescent="0.2">
      <c r="A6" s="2">
        <f t="shared" ref="A6:A12" si="0">ROW()-4</f>
        <v>2</v>
      </c>
      <c r="B6" s="52" t="s">
        <v>36</v>
      </c>
      <c r="C6" s="17" t="s">
        <v>32</v>
      </c>
    </row>
    <row r="7" spans="1:6" x14ac:dyDescent="0.2">
      <c r="A7" s="2">
        <f t="shared" si="0"/>
        <v>3</v>
      </c>
      <c r="B7" s="52" t="s">
        <v>42</v>
      </c>
      <c r="C7" s="17" t="s">
        <v>32</v>
      </c>
    </row>
    <row r="8" spans="1:6" x14ac:dyDescent="0.2">
      <c r="A8" s="2">
        <f t="shared" si="0"/>
        <v>4</v>
      </c>
      <c r="B8" s="17" t="s">
        <v>43</v>
      </c>
      <c r="C8" s="17" t="s">
        <v>32</v>
      </c>
    </row>
    <row r="9" spans="1:6" x14ac:dyDescent="0.2">
      <c r="A9" s="2">
        <f t="shared" si="0"/>
        <v>5</v>
      </c>
      <c r="B9" s="17" t="s">
        <v>41</v>
      </c>
      <c r="C9" s="17" t="s">
        <v>32</v>
      </c>
    </row>
    <row r="10" spans="1:6" x14ac:dyDescent="0.2">
      <c r="A10" s="2">
        <f t="shared" si="0"/>
        <v>6</v>
      </c>
      <c r="B10" s="17" t="s">
        <v>44</v>
      </c>
      <c r="C10" s="17" t="s">
        <v>32</v>
      </c>
    </row>
    <row r="11" spans="1:6" x14ac:dyDescent="0.2">
      <c r="A11" s="2">
        <f t="shared" si="0"/>
        <v>7</v>
      </c>
      <c r="B11" s="17" t="s">
        <v>45</v>
      </c>
      <c r="C11" s="17" t="s">
        <v>32</v>
      </c>
    </row>
    <row r="12" spans="1:6" x14ac:dyDescent="0.2">
      <c r="A12" s="2">
        <f t="shared" si="0"/>
        <v>8</v>
      </c>
      <c r="B12" s="17" t="s">
        <v>37</v>
      </c>
      <c r="C12" s="17" t="s">
        <v>32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1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customWidth="1"/>
    <col min="13" max="13" width="9.140625" style="24"/>
  </cols>
  <sheetData>
    <row r="1" spans="1:13" s="5" customFormat="1" ht="25.5" customHeight="1" x14ac:dyDescent="0.25">
      <c r="B1" s="6" t="s">
        <v>35</v>
      </c>
      <c r="D1" s="10" t="s">
        <v>15</v>
      </c>
      <c r="E1" s="55">
        <f>'Shooter Information'!$E$2</f>
        <v>43139</v>
      </c>
      <c r="F1" s="55"/>
      <c r="G1" s="12"/>
      <c r="H1" s="12"/>
      <c r="I1" s="12"/>
      <c r="J1" s="12"/>
      <c r="M1" s="6"/>
    </row>
    <row r="2" spans="1:13" ht="19.5" customHeight="1" x14ac:dyDescent="0.2">
      <c r="B2" s="7" t="s">
        <v>8</v>
      </c>
    </row>
    <row r="3" spans="1:13" ht="18" customHeight="1" x14ac:dyDescent="0.2">
      <c r="A3" s="20" t="s">
        <v>17</v>
      </c>
      <c r="B3" s="9" t="s">
        <v>0</v>
      </c>
      <c r="C3" s="9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9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0</v>
      </c>
      <c r="E4" s="15">
        <v>43.24</v>
      </c>
      <c r="F4" s="15"/>
      <c r="G4" s="23"/>
      <c r="H4" s="15"/>
      <c r="I4" s="15"/>
      <c r="J4" s="15"/>
      <c r="K4" s="8">
        <f>(D4*5)+E4-F4+(G4*10)+(H4*30)+(I4*999)+(J4*999.99)</f>
        <v>43.24</v>
      </c>
      <c r="L4" s="8">
        <f>RANK(K4,K4:K11,1)</f>
        <v>4</v>
      </c>
      <c r="M4" s="25">
        <f t="shared" ref="M4:M10" si="0">(SUM(D4+G4+H4+I4+J4))</f>
        <v>0</v>
      </c>
    </row>
    <row r="5" spans="1:13" x14ac:dyDescent="0.2">
      <c r="A5" s="2">
        <f t="shared" ref="A5:A11" si="1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1</v>
      </c>
      <c r="E5" s="15">
        <v>35.36</v>
      </c>
      <c r="F5" s="15"/>
      <c r="G5" s="15"/>
      <c r="H5" s="15"/>
      <c r="I5" s="15"/>
      <c r="J5" s="15"/>
      <c r="K5" s="8">
        <f t="shared" ref="K5:K10" si="2">(D5*5)+E5-F5+(G5*10)+(H5*30)+(I5*999)+(J5*999.99)</f>
        <v>40.36</v>
      </c>
      <c r="L5" s="8">
        <f>RANK(K5,K4:K11,1)</f>
        <v>1</v>
      </c>
      <c r="M5" s="25">
        <f t="shared" si="0"/>
        <v>1</v>
      </c>
    </row>
    <row r="6" spans="1:13" x14ac:dyDescent="0.2">
      <c r="A6" s="2">
        <f t="shared" si="1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2</v>
      </c>
      <c r="E6" s="15">
        <v>44.84</v>
      </c>
      <c r="F6" s="15"/>
      <c r="G6" s="15">
        <v>0</v>
      </c>
      <c r="H6" s="15"/>
      <c r="I6" s="15"/>
      <c r="J6" s="15"/>
      <c r="K6" s="8">
        <f t="shared" si="2"/>
        <v>54.84</v>
      </c>
      <c r="L6" s="8">
        <f>RANK(K6,K4:K11,1)</f>
        <v>6</v>
      </c>
      <c r="M6" s="25">
        <f t="shared" si="0"/>
        <v>2</v>
      </c>
    </row>
    <row r="7" spans="1:13" x14ac:dyDescent="0.2">
      <c r="A7" s="2">
        <f t="shared" si="1"/>
        <v>4</v>
      </c>
      <c r="B7" s="8" t="str">
        <f>'Shooter Information'!B8</f>
        <v>Cody</v>
      </c>
      <c r="C7" s="8" t="str">
        <f>'Shooter Information'!C8</f>
        <v xml:space="preserve"> </v>
      </c>
      <c r="D7" s="15">
        <v>2</v>
      </c>
      <c r="E7" s="15">
        <v>32.119999999999997</v>
      </c>
      <c r="F7" s="15"/>
      <c r="G7" s="15"/>
      <c r="H7" s="15"/>
      <c r="I7" s="15"/>
      <c r="J7" s="15"/>
      <c r="K7" s="8">
        <f t="shared" si="2"/>
        <v>42.12</v>
      </c>
      <c r="L7" s="8">
        <f>RANK(K7,K4:K11,1)</f>
        <v>2</v>
      </c>
      <c r="M7" s="25">
        <f t="shared" si="0"/>
        <v>2</v>
      </c>
    </row>
    <row r="8" spans="1:13" x14ac:dyDescent="0.2">
      <c r="A8" s="2">
        <f t="shared" si="1"/>
        <v>5</v>
      </c>
      <c r="B8" s="8" t="str">
        <f>'Shooter Information'!B9</f>
        <v>Kidd</v>
      </c>
      <c r="C8" s="8" t="str">
        <f>'Shooter Information'!C9</f>
        <v xml:space="preserve"> </v>
      </c>
      <c r="D8" s="15">
        <v>2</v>
      </c>
      <c r="E8" s="15">
        <v>39.07</v>
      </c>
      <c r="F8" s="15"/>
      <c r="G8" s="15"/>
      <c r="H8" s="15"/>
      <c r="I8" s="15"/>
      <c r="J8" s="15"/>
      <c r="K8" s="8">
        <f t="shared" si="2"/>
        <v>49.07</v>
      </c>
      <c r="L8" s="8">
        <f>RANK(K8,K4:K11,1)</f>
        <v>5</v>
      </c>
      <c r="M8" s="25">
        <f t="shared" si="0"/>
        <v>2</v>
      </c>
    </row>
    <row r="9" spans="1:13" x14ac:dyDescent="0.2">
      <c r="A9" s="2">
        <f t="shared" si="1"/>
        <v>6</v>
      </c>
      <c r="B9" s="8" t="str">
        <f>'Shooter Information'!B10</f>
        <v>Dallas</v>
      </c>
      <c r="C9" s="8" t="str">
        <f>'Shooter Information'!C10</f>
        <v xml:space="preserve"> </v>
      </c>
      <c r="D9" s="15">
        <v>1</v>
      </c>
      <c r="E9" s="15">
        <v>54.84</v>
      </c>
      <c r="F9" s="15"/>
      <c r="G9" s="15"/>
      <c r="H9" s="15"/>
      <c r="I9" s="15"/>
      <c r="J9" s="15"/>
      <c r="K9" s="8">
        <f t="shared" si="2"/>
        <v>59.84</v>
      </c>
      <c r="L9" s="8">
        <f>RANK(K9,K4:K11,1)</f>
        <v>8</v>
      </c>
      <c r="M9" s="25">
        <f t="shared" si="0"/>
        <v>1</v>
      </c>
    </row>
    <row r="10" spans="1:13" x14ac:dyDescent="0.2">
      <c r="A10" s="2">
        <f t="shared" si="1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4</v>
      </c>
      <c r="E10" s="15">
        <v>38.43</v>
      </c>
      <c r="F10" s="15"/>
      <c r="G10" s="15"/>
      <c r="H10" s="15"/>
      <c r="I10" s="15"/>
      <c r="J10" s="15"/>
      <c r="K10" s="8">
        <f t="shared" si="2"/>
        <v>58.43</v>
      </c>
      <c r="L10" s="8">
        <f>RANK(K10,K4:K11,1)</f>
        <v>7</v>
      </c>
      <c r="M10" s="25">
        <f t="shared" si="0"/>
        <v>4</v>
      </c>
    </row>
    <row r="11" spans="1:13" x14ac:dyDescent="0.2">
      <c r="A11" s="2">
        <f t="shared" si="1"/>
        <v>8</v>
      </c>
      <c r="B11" s="8" t="str">
        <f>'Shooter Information'!B12</f>
        <v>Nutmegger</v>
      </c>
      <c r="C11" s="8" t="str">
        <f>'Shooter Information'!C12</f>
        <v xml:space="preserve"> </v>
      </c>
      <c r="D11" s="15">
        <v>0</v>
      </c>
      <c r="E11" s="15">
        <v>42.25</v>
      </c>
      <c r="F11" s="15"/>
      <c r="G11" s="15">
        <v>0</v>
      </c>
      <c r="H11" s="15"/>
      <c r="I11" s="15"/>
      <c r="J11" s="15"/>
      <c r="K11" s="8">
        <f t="shared" ref="K11" si="3">(D11*5)+E11-F11+(G11*10)+(H11*30)+(I11*999)+(J11*999.99)</f>
        <v>42.25</v>
      </c>
      <c r="L11" s="8">
        <f>RANK(K11,K4:K11,1)</f>
        <v>3</v>
      </c>
      <c r="M11" s="25">
        <f t="shared" ref="M11" si="4">(SUM(D11+G11+H11+I11+J11))</f>
        <v>0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1"/>
  <sheetViews>
    <sheetView showZeros="0" workbookViewId="0">
      <selection activeCell="E5" sqref="E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43139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9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1</v>
      </c>
      <c r="E4" s="15">
        <v>48.2</v>
      </c>
      <c r="F4" s="15"/>
      <c r="G4" s="15"/>
      <c r="H4" s="15"/>
      <c r="I4" s="15"/>
      <c r="J4" s="15"/>
      <c r="K4" s="8">
        <f>(D4*5)+E4-F4+(G4*10)+(H4*30)+(I4*999)+(J4*999.99)</f>
        <v>53.2</v>
      </c>
      <c r="L4" s="8">
        <f>RANK(K4,K4:K11,1)</f>
        <v>7</v>
      </c>
      <c r="M4" s="25">
        <f>(SUM(D4+G4+H4+I4+J4))</f>
        <v>1</v>
      </c>
    </row>
    <row r="5" spans="1:13" x14ac:dyDescent="0.2">
      <c r="A5" s="2">
        <f t="shared" ref="A5:A11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0</v>
      </c>
      <c r="E5" s="15">
        <v>35.869999999999997</v>
      </c>
      <c r="F5" s="15"/>
      <c r="G5" s="15">
        <v>0</v>
      </c>
      <c r="H5" s="15"/>
      <c r="I5" s="15"/>
      <c r="J5" s="15"/>
      <c r="K5" s="8">
        <f t="shared" ref="K5:K10" si="1">(D5*5)+E5-F5+(G5*10)+(H5*30)+(I5*999)+(J5*999.99)</f>
        <v>35.869999999999997</v>
      </c>
      <c r="L5" s="8">
        <f>RANK(K5,K4:K11,1)</f>
        <v>2</v>
      </c>
      <c r="M5" s="25">
        <f t="shared" ref="M5:M10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0</v>
      </c>
      <c r="E6" s="15">
        <v>44.68</v>
      </c>
      <c r="F6" s="15"/>
      <c r="G6" s="15"/>
      <c r="H6" s="15"/>
      <c r="I6" s="15"/>
      <c r="J6" s="15"/>
      <c r="K6" s="8">
        <f t="shared" si="1"/>
        <v>44.68</v>
      </c>
      <c r="L6" s="8">
        <f>RANK(K6,K4:K11,1)</f>
        <v>4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Cody</v>
      </c>
      <c r="C7" s="8" t="str">
        <f>'Shooter Information'!C8</f>
        <v xml:space="preserve"> </v>
      </c>
      <c r="D7" s="15">
        <v>0</v>
      </c>
      <c r="E7" s="15">
        <v>34.020000000000003</v>
      </c>
      <c r="F7" s="15"/>
      <c r="G7" s="15"/>
      <c r="H7" s="15"/>
      <c r="I7" s="15"/>
      <c r="J7" s="15"/>
      <c r="K7" s="8">
        <f t="shared" si="1"/>
        <v>34.020000000000003</v>
      </c>
      <c r="L7" s="8">
        <f>RANK(K7,K4:K11,1)</f>
        <v>1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Kidd</v>
      </c>
      <c r="C8" s="8" t="str">
        <f>'Shooter Information'!C9</f>
        <v xml:space="preserve"> </v>
      </c>
      <c r="D8" s="15">
        <v>0</v>
      </c>
      <c r="E8" s="15">
        <v>37.42</v>
      </c>
      <c r="F8" s="15"/>
      <c r="G8" s="15"/>
      <c r="H8" s="15"/>
      <c r="I8" s="15"/>
      <c r="J8" s="15"/>
      <c r="K8" s="8">
        <f t="shared" si="1"/>
        <v>37.42</v>
      </c>
      <c r="L8" s="8">
        <f>RANK(K8,K4:K11,1)</f>
        <v>3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Dallas</v>
      </c>
      <c r="C9" s="8" t="str">
        <f>'Shooter Information'!C10</f>
        <v xml:space="preserve"> </v>
      </c>
      <c r="D9" s="15">
        <v>0</v>
      </c>
      <c r="E9" s="15">
        <v>47.41</v>
      </c>
      <c r="F9" s="15"/>
      <c r="G9" s="15">
        <v>0</v>
      </c>
      <c r="H9" s="15"/>
      <c r="I9" s="15"/>
      <c r="J9" s="15"/>
      <c r="K9" s="8">
        <f t="shared" si="1"/>
        <v>47.41</v>
      </c>
      <c r="L9" s="8">
        <f>RANK(K9,K4:K11,1)</f>
        <v>6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2</v>
      </c>
      <c r="E10" s="15">
        <v>35.61</v>
      </c>
      <c r="F10" s="15"/>
      <c r="G10" s="15"/>
      <c r="H10" s="15"/>
      <c r="I10" s="15"/>
      <c r="J10" s="15"/>
      <c r="K10" s="8">
        <f t="shared" si="1"/>
        <v>45.61</v>
      </c>
      <c r="L10" s="8">
        <f>RANK(K10,K4:K11,1)</f>
        <v>5</v>
      </c>
      <c r="M10" s="25">
        <f t="shared" si="2"/>
        <v>2</v>
      </c>
    </row>
    <row r="11" spans="1:13" x14ac:dyDescent="0.2">
      <c r="A11" s="2">
        <f t="shared" si="0"/>
        <v>8</v>
      </c>
      <c r="B11" s="8" t="str">
        <f>'Shooter Information'!B12</f>
        <v>Nutmegger</v>
      </c>
      <c r="C11" s="8" t="str">
        <f>'Shooter Information'!C12</f>
        <v xml:space="preserve"> </v>
      </c>
      <c r="D11" s="15">
        <v>1</v>
      </c>
      <c r="E11" s="15">
        <v>40.380000000000003</v>
      </c>
      <c r="F11" s="15"/>
      <c r="G11" s="15">
        <v>1</v>
      </c>
      <c r="H11" s="15"/>
      <c r="I11" s="15"/>
      <c r="J11" s="15"/>
      <c r="K11" s="8">
        <f t="shared" ref="K11" si="3">(D11*5)+E11-F11+(G11*10)+(H11*30)+(I11*999)+(J11*999.99)</f>
        <v>55.38</v>
      </c>
      <c r="L11" s="8">
        <f>RANK(K11,K4:K11,1)</f>
        <v>8</v>
      </c>
      <c r="M11" s="25">
        <f t="shared" ref="M11" si="4">(SUM(D11+G11+H11+I11+J11))</f>
        <v>2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43139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10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2</v>
      </c>
      <c r="E4" s="15">
        <v>45.62</v>
      </c>
      <c r="F4" s="15"/>
      <c r="G4" s="15">
        <v>0</v>
      </c>
      <c r="H4" s="15"/>
      <c r="I4" s="15"/>
      <c r="J4" s="15"/>
      <c r="K4" s="8">
        <f>(D4*5)+E4-F4+(G4*10)+(H4*30)+(I4*999)+(J4*999.99)</f>
        <v>55.62</v>
      </c>
      <c r="L4" s="8">
        <f>RANK(K4,K4:K11,1)</f>
        <v>6</v>
      </c>
      <c r="M4" s="25">
        <f>(SUM(D4+G4+H4+I4+J4))</f>
        <v>2</v>
      </c>
    </row>
    <row r="5" spans="1:13" x14ac:dyDescent="0.2">
      <c r="A5" s="2">
        <f t="shared" ref="A5:A11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1</v>
      </c>
      <c r="E5" s="15">
        <v>36.340000000000003</v>
      </c>
      <c r="F5" s="15"/>
      <c r="G5" s="15"/>
      <c r="H5" s="15"/>
      <c r="I5" s="15"/>
      <c r="J5" s="15"/>
      <c r="K5" s="8">
        <f t="shared" ref="K5:K10" si="1">(D5*5)+E5-F5+(G5*10)+(H5*30)+(I5*999)+(J5*999.99)</f>
        <v>41.34</v>
      </c>
      <c r="L5" s="8">
        <f>RANK(K5,K4:K11,1)</f>
        <v>3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0</v>
      </c>
      <c r="E6" s="15">
        <v>40.520000000000003</v>
      </c>
      <c r="F6" s="15"/>
      <c r="G6" s="15">
        <v>0</v>
      </c>
      <c r="H6" s="15"/>
      <c r="I6" s="15"/>
      <c r="J6" s="15"/>
      <c r="K6" s="8">
        <f t="shared" si="1"/>
        <v>40.520000000000003</v>
      </c>
      <c r="L6" s="8">
        <f>RANK(K6,K4:K11,1)</f>
        <v>2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Cody</v>
      </c>
      <c r="C7" s="8" t="str">
        <f>'Shooter Information'!C8</f>
        <v xml:space="preserve"> </v>
      </c>
      <c r="D7" s="15">
        <v>1</v>
      </c>
      <c r="E7" s="15">
        <v>33.369999999999997</v>
      </c>
      <c r="F7" s="15"/>
      <c r="G7" s="15"/>
      <c r="H7" s="15"/>
      <c r="I7" s="15"/>
      <c r="J7" s="15"/>
      <c r="K7" s="8">
        <f t="shared" si="1"/>
        <v>38.369999999999997</v>
      </c>
      <c r="L7" s="8">
        <f>RANK(K7,K4:K11,1)</f>
        <v>1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Kidd</v>
      </c>
      <c r="C8" s="8" t="str">
        <f>'Shooter Information'!C9</f>
        <v xml:space="preserve"> </v>
      </c>
      <c r="D8" s="15">
        <v>1</v>
      </c>
      <c r="E8" s="15">
        <v>41.43</v>
      </c>
      <c r="F8" s="15"/>
      <c r="G8" s="15">
        <v>0</v>
      </c>
      <c r="H8" s="15"/>
      <c r="I8" s="15"/>
      <c r="J8" s="15"/>
      <c r="K8" s="8">
        <f t="shared" si="1"/>
        <v>46.43</v>
      </c>
      <c r="L8" s="8">
        <f>RANK(K8,K4:K11,1)</f>
        <v>5</v>
      </c>
      <c r="M8" s="25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Dallas</v>
      </c>
      <c r="C9" s="8" t="str">
        <f>'Shooter Information'!C10</f>
        <v xml:space="preserve"> </v>
      </c>
      <c r="D9" s="15">
        <v>1</v>
      </c>
      <c r="E9" s="15">
        <v>59.64</v>
      </c>
      <c r="F9" s="15"/>
      <c r="G9" s="15">
        <v>1</v>
      </c>
      <c r="H9" s="15"/>
      <c r="I9" s="15"/>
      <c r="J9" s="15"/>
      <c r="K9" s="8">
        <f t="shared" si="1"/>
        <v>74.64</v>
      </c>
      <c r="L9" s="8">
        <f>RANK(K9,K4:K11,1)</f>
        <v>8</v>
      </c>
      <c r="M9" s="25">
        <f t="shared" si="2"/>
        <v>2</v>
      </c>
    </row>
    <row r="10" spans="1:13" x14ac:dyDescent="0.2">
      <c r="A10" s="2">
        <f t="shared" si="0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4</v>
      </c>
      <c r="E10" s="15">
        <v>42.75</v>
      </c>
      <c r="F10" s="15"/>
      <c r="G10" s="15">
        <v>0</v>
      </c>
      <c r="H10" s="15"/>
      <c r="I10" s="15"/>
      <c r="J10" s="15"/>
      <c r="K10" s="8">
        <f t="shared" si="1"/>
        <v>62.75</v>
      </c>
      <c r="L10" s="8">
        <f>RANK(K10,K4:K11,1)</f>
        <v>7</v>
      </c>
      <c r="M10" s="25">
        <f t="shared" si="2"/>
        <v>4</v>
      </c>
    </row>
    <row r="11" spans="1:13" x14ac:dyDescent="0.2">
      <c r="A11" s="2">
        <f t="shared" si="0"/>
        <v>8</v>
      </c>
      <c r="B11" s="8" t="str">
        <f>'Shooter Information'!B12</f>
        <v>Nutmegger</v>
      </c>
      <c r="C11" s="8" t="str">
        <f>'Shooter Information'!C12</f>
        <v xml:space="preserve"> </v>
      </c>
      <c r="D11" s="15">
        <v>0</v>
      </c>
      <c r="E11" s="15">
        <v>44.75</v>
      </c>
      <c r="F11" s="15"/>
      <c r="G11" s="15">
        <v>0</v>
      </c>
      <c r="H11" s="15"/>
      <c r="I11" s="15"/>
      <c r="J11" s="15"/>
      <c r="K11" s="8">
        <f t="shared" ref="K11" si="3">(D11*5)+E11-F11+(G11*10)+(H11*30)+(I11*999)+(J11*999.99)</f>
        <v>44.75</v>
      </c>
      <c r="L11" s="8">
        <f>RANK(K11,K4:K11,1)</f>
        <v>4</v>
      </c>
      <c r="M11" s="25">
        <f t="shared" ref="M11" si="4">(SUM(D11+G11+H11+I11+J11))</f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 t="s">
        <v>32</v>
      </c>
      <c r="B1" s="10" t="s">
        <v>35</v>
      </c>
      <c r="C1" s="12"/>
      <c r="D1" s="10" t="s">
        <v>15</v>
      </c>
      <c r="E1" s="11">
        <f>'Shooter Information'!$E$2</f>
        <v>43139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11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0</v>
      </c>
      <c r="E4" s="15">
        <v>49.16</v>
      </c>
      <c r="F4" s="15"/>
      <c r="G4" s="15"/>
      <c r="H4" s="15"/>
      <c r="I4" s="15"/>
      <c r="J4" s="15"/>
      <c r="K4" s="8">
        <f>(D4*5)+E4-F4+(G4*10)+(H4*30)+(I4*999)+(J4*999.99)</f>
        <v>49.16</v>
      </c>
      <c r="L4" s="8">
        <f>RANK(K4,K4:K11,1)</f>
        <v>4</v>
      </c>
      <c r="M4" s="25">
        <f>(SUM(D4+G4+H4+I4+J4))</f>
        <v>0</v>
      </c>
    </row>
    <row r="5" spans="1:13" x14ac:dyDescent="0.2">
      <c r="A5" s="2">
        <f t="shared" ref="A5:A11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1</v>
      </c>
      <c r="E5" s="15">
        <v>39.11</v>
      </c>
      <c r="F5" s="15"/>
      <c r="G5" s="15"/>
      <c r="H5" s="15"/>
      <c r="I5" s="15"/>
      <c r="J5" s="15"/>
      <c r="K5" s="8">
        <f t="shared" ref="K5:K10" si="1">(D5*5)+E5-F5+(G5*10)+(H5*30)+(I5*999)+(J5*999.99)</f>
        <v>44.11</v>
      </c>
      <c r="L5" s="8">
        <f>RANK(K5,K4:K11,1)</f>
        <v>2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1</v>
      </c>
      <c r="E6" s="15">
        <v>55.66</v>
      </c>
      <c r="F6" s="15"/>
      <c r="G6" s="15"/>
      <c r="H6" s="15"/>
      <c r="I6" s="15"/>
      <c r="J6" s="15"/>
      <c r="K6" s="8">
        <f t="shared" si="1"/>
        <v>60.66</v>
      </c>
      <c r="L6" s="8">
        <f>RANK(K6,K4:K11,1)</f>
        <v>6</v>
      </c>
      <c r="M6" s="25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Cody</v>
      </c>
      <c r="C7" s="8" t="str">
        <f>'Shooter Information'!C8</f>
        <v xml:space="preserve"> </v>
      </c>
      <c r="D7" s="15">
        <v>1</v>
      </c>
      <c r="E7" s="15">
        <v>32.380000000000003</v>
      </c>
      <c r="F7" s="15"/>
      <c r="G7" s="15"/>
      <c r="H7" s="15"/>
      <c r="I7" s="15"/>
      <c r="J7" s="15"/>
      <c r="K7" s="8">
        <f t="shared" si="1"/>
        <v>37.380000000000003</v>
      </c>
      <c r="L7" s="8">
        <f>RANK(K7,K4:K11,1)</f>
        <v>1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Kidd</v>
      </c>
      <c r="C8" s="8" t="str">
        <f>'Shooter Information'!C9</f>
        <v xml:space="preserve"> </v>
      </c>
      <c r="D8" s="15">
        <v>1</v>
      </c>
      <c r="E8" s="15">
        <v>41.56</v>
      </c>
      <c r="F8" s="15"/>
      <c r="G8" s="15"/>
      <c r="H8" s="15"/>
      <c r="I8" s="15"/>
      <c r="J8" s="15"/>
      <c r="K8" s="8">
        <f t="shared" si="1"/>
        <v>46.56</v>
      </c>
      <c r="L8" s="8">
        <f>RANK(K8,K4:K11,1)</f>
        <v>3</v>
      </c>
      <c r="M8" s="25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Dallas</v>
      </c>
      <c r="C9" s="8" t="str">
        <f>'Shooter Information'!C10</f>
        <v xml:space="preserve"> </v>
      </c>
      <c r="D9" s="15">
        <v>1</v>
      </c>
      <c r="E9" s="15">
        <v>77.66</v>
      </c>
      <c r="F9" s="15"/>
      <c r="G9" s="15">
        <v>1</v>
      </c>
      <c r="H9" s="15"/>
      <c r="I9" s="15"/>
      <c r="J9" s="15"/>
      <c r="K9" s="8">
        <f t="shared" si="1"/>
        <v>92.66</v>
      </c>
      <c r="L9" s="8">
        <f>RANK(K9,K4:K11,1)</f>
        <v>8</v>
      </c>
      <c r="M9" s="25">
        <f t="shared" si="2"/>
        <v>2</v>
      </c>
    </row>
    <row r="10" spans="1:13" x14ac:dyDescent="0.2">
      <c r="A10" s="2">
        <f t="shared" si="0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3</v>
      </c>
      <c r="E10" s="15">
        <v>52.7</v>
      </c>
      <c r="F10" s="15"/>
      <c r="G10" s="15"/>
      <c r="H10" s="15"/>
      <c r="I10" s="15"/>
      <c r="J10" s="15"/>
      <c r="K10" s="8">
        <f t="shared" si="1"/>
        <v>67.7</v>
      </c>
      <c r="L10" s="8">
        <f>RANK(K10,K4:K11,1)</f>
        <v>7</v>
      </c>
      <c r="M10" s="25">
        <f t="shared" si="2"/>
        <v>3</v>
      </c>
    </row>
    <row r="11" spans="1:13" x14ac:dyDescent="0.2">
      <c r="A11" s="2">
        <f t="shared" si="0"/>
        <v>8</v>
      </c>
      <c r="B11" s="8" t="str">
        <f>'Shooter Information'!B12</f>
        <v>Nutmegger</v>
      </c>
      <c r="C11" s="8" t="str">
        <f>'Shooter Information'!C12</f>
        <v xml:space="preserve"> </v>
      </c>
      <c r="D11" s="15">
        <v>1</v>
      </c>
      <c r="E11" s="15">
        <v>45.4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50.4</v>
      </c>
      <c r="L11" s="8">
        <f>RANK(K11,K4:K11,1)</f>
        <v>5</v>
      </c>
      <c r="M11" s="25">
        <f t="shared" ref="M11" si="4">(SUM(D11+G11+H11+I11+J11))</f>
        <v>1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43139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12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1</v>
      </c>
      <c r="E4" s="15">
        <v>93.71</v>
      </c>
      <c r="F4" s="15"/>
      <c r="G4" s="15"/>
      <c r="H4" s="15"/>
      <c r="I4" s="15"/>
      <c r="J4" s="15"/>
      <c r="K4" s="8">
        <f>(D4*5)+E4-F4+(G4*10)+(H4*30)+(I4*999)+(J4*999.99)</f>
        <v>98.71</v>
      </c>
      <c r="L4" s="8">
        <f>RANK(K4,K4:K11,1)</f>
        <v>8</v>
      </c>
      <c r="M4" s="25">
        <f>(SUM(D4+G4+H4+I4+J4))</f>
        <v>1</v>
      </c>
    </row>
    <row r="5" spans="1:13" x14ac:dyDescent="0.2">
      <c r="A5" s="2">
        <f t="shared" ref="A5:A11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4</v>
      </c>
      <c r="E5" s="15">
        <v>52.04</v>
      </c>
      <c r="F5" s="15"/>
      <c r="G5" s="15"/>
      <c r="H5" s="15"/>
      <c r="I5" s="15"/>
      <c r="J5" s="15"/>
      <c r="K5" s="8">
        <f t="shared" ref="K5:K10" si="1">(D5*5)+E5-F5+(G5*10)+(H5*30)+(I5*999)+(J5*999.99)</f>
        <v>72.039999999999992</v>
      </c>
      <c r="L5" s="8">
        <f>RANK(K5,K4:K11,1)</f>
        <v>6</v>
      </c>
      <c r="M5" s="25">
        <f t="shared" ref="M5:M10" si="2">(SUM(D5+G5+H5+I5+J5))</f>
        <v>4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/>
      <c r="E6" s="15">
        <v>59.33</v>
      </c>
      <c r="F6" s="15"/>
      <c r="G6" s="15"/>
      <c r="H6" s="15"/>
      <c r="I6" s="15"/>
      <c r="J6" s="15"/>
      <c r="K6" s="8">
        <f t="shared" si="1"/>
        <v>59.33</v>
      </c>
      <c r="L6" s="8">
        <f>RANK(K6,K4:K11,1)</f>
        <v>5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Cody</v>
      </c>
      <c r="C7" s="8" t="str">
        <f>'Shooter Information'!C8</f>
        <v xml:space="preserve"> </v>
      </c>
      <c r="D7" s="15">
        <v>3</v>
      </c>
      <c r="E7" s="15">
        <v>33.86</v>
      </c>
      <c r="F7" s="15"/>
      <c r="G7" s="15"/>
      <c r="H7" s="15"/>
      <c r="I7" s="15"/>
      <c r="J7" s="15"/>
      <c r="K7" s="8">
        <f t="shared" si="1"/>
        <v>48.86</v>
      </c>
      <c r="L7" s="8">
        <f>RANK(K7,K4:K11,1)</f>
        <v>3</v>
      </c>
      <c r="M7" s="25">
        <f t="shared" si="2"/>
        <v>3</v>
      </c>
    </row>
    <row r="8" spans="1:13" x14ac:dyDescent="0.2">
      <c r="A8" s="2">
        <f t="shared" si="0"/>
        <v>5</v>
      </c>
      <c r="B8" s="8" t="str">
        <f>'Shooter Information'!B9</f>
        <v>Kidd</v>
      </c>
      <c r="C8" s="8" t="str">
        <f>'Shooter Information'!C9</f>
        <v xml:space="preserve"> </v>
      </c>
      <c r="D8" s="15">
        <v>0</v>
      </c>
      <c r="E8" s="15">
        <v>49.38</v>
      </c>
      <c r="F8" s="15"/>
      <c r="G8" s="15">
        <v>0</v>
      </c>
      <c r="H8" s="15"/>
      <c r="I8" s="15"/>
      <c r="J8" s="15"/>
      <c r="K8" s="8">
        <f t="shared" si="1"/>
        <v>49.38</v>
      </c>
      <c r="L8" s="8">
        <f>RANK(K8,K4:K11,1)</f>
        <v>4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Dallas</v>
      </c>
      <c r="C9" s="8" t="str">
        <f>'Shooter Information'!C10</f>
        <v xml:space="preserve"> </v>
      </c>
      <c r="D9" s="15">
        <v>2</v>
      </c>
      <c r="E9" s="15">
        <v>72.16</v>
      </c>
      <c r="F9" s="15"/>
      <c r="G9" s="15"/>
      <c r="H9" s="15"/>
      <c r="I9" s="15"/>
      <c r="J9" s="15"/>
      <c r="K9" s="8">
        <f t="shared" si="1"/>
        <v>82.16</v>
      </c>
      <c r="L9" s="8">
        <f>RANK(K9,K4:K11,1)</f>
        <v>7</v>
      </c>
      <c r="M9" s="25">
        <f t="shared" si="2"/>
        <v>2</v>
      </c>
    </row>
    <row r="10" spans="1:13" x14ac:dyDescent="0.2">
      <c r="A10" s="2">
        <f t="shared" si="0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0</v>
      </c>
      <c r="E10" s="15">
        <v>41.92</v>
      </c>
      <c r="F10" s="15"/>
      <c r="G10" s="15"/>
      <c r="H10" s="15"/>
      <c r="I10" s="15"/>
      <c r="J10" s="15"/>
      <c r="K10" s="8">
        <f t="shared" si="1"/>
        <v>41.92</v>
      </c>
      <c r="L10" s="8">
        <f>RANK(K10,K4:K11,1)</f>
        <v>1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Nutmegger</v>
      </c>
      <c r="C11" s="8" t="str">
        <f>'Shooter Information'!C12</f>
        <v xml:space="preserve"> </v>
      </c>
      <c r="D11" s="15">
        <v>0</v>
      </c>
      <c r="E11" s="15">
        <v>45.84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45.84</v>
      </c>
      <c r="L11" s="8">
        <f>RANK(K11,K4:K11,1)</f>
        <v>2</v>
      </c>
      <c r="M11" s="25">
        <f t="shared" ref="M11" si="4">(SUM(D11+G11+H11+I11+J11))</f>
        <v>0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43139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13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0</v>
      </c>
      <c r="E4" s="15">
        <v>50.94</v>
      </c>
      <c r="F4" s="15"/>
      <c r="G4" s="23"/>
      <c r="H4" s="23"/>
      <c r="I4" s="23"/>
      <c r="J4" s="23"/>
      <c r="K4" s="8">
        <f>(D4*5)+E4-F4+(G4*10)+(H4*30)+(I4*999)+(J4*999.99)</f>
        <v>50.94</v>
      </c>
      <c r="L4" s="8">
        <f>RANK(K4,K4:K11,1)</f>
        <v>5</v>
      </c>
      <c r="M4" s="25">
        <f>(SUM(D4+G4+H4+I4+J4))</f>
        <v>0</v>
      </c>
    </row>
    <row r="5" spans="1:13" x14ac:dyDescent="0.2">
      <c r="A5" s="2">
        <f t="shared" ref="A5:A11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1</v>
      </c>
      <c r="E5" s="15">
        <v>45.15</v>
      </c>
      <c r="F5" s="15"/>
      <c r="G5" s="15"/>
      <c r="H5" s="15"/>
      <c r="I5" s="15"/>
      <c r="J5" s="15"/>
      <c r="K5" s="8">
        <f t="shared" ref="K5:K10" si="1">(D5*5)+E5-F5+(G5*10)+(H5*30)+(I5*999)+(J5*999.99)</f>
        <v>50.15</v>
      </c>
      <c r="L5" s="8">
        <f>RANK(K5,K4:K11,1)</f>
        <v>4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0</v>
      </c>
      <c r="E6" s="15">
        <v>60.42</v>
      </c>
      <c r="F6" s="15"/>
      <c r="G6" s="15">
        <v>1</v>
      </c>
      <c r="H6" s="15"/>
      <c r="I6" s="15"/>
      <c r="J6" s="15"/>
      <c r="K6" s="8">
        <f t="shared" si="1"/>
        <v>70.42</v>
      </c>
      <c r="L6" s="8">
        <f>RANK(K6,K4:K11,1)</f>
        <v>7</v>
      </c>
      <c r="M6" s="25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Cody</v>
      </c>
      <c r="C7" s="8" t="str">
        <f>'Shooter Information'!C8</f>
        <v xml:space="preserve"> </v>
      </c>
      <c r="D7" s="15">
        <v>1</v>
      </c>
      <c r="E7" s="15">
        <v>37.869999999999997</v>
      </c>
      <c r="F7" s="15"/>
      <c r="G7" s="15"/>
      <c r="H7" s="15"/>
      <c r="I7" s="15"/>
      <c r="J7" s="15"/>
      <c r="K7" s="8">
        <f t="shared" si="1"/>
        <v>42.87</v>
      </c>
      <c r="L7" s="8">
        <f>RANK(K7,K4:K11,1)</f>
        <v>1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Kidd</v>
      </c>
      <c r="C8" s="8" t="str">
        <f>'Shooter Information'!C9</f>
        <v xml:space="preserve"> </v>
      </c>
      <c r="D8" s="15">
        <v>1</v>
      </c>
      <c r="E8" s="15">
        <v>44.77</v>
      </c>
      <c r="F8" s="15"/>
      <c r="G8" s="15"/>
      <c r="H8" s="15"/>
      <c r="I8" s="15"/>
      <c r="J8" s="15"/>
      <c r="K8" s="8">
        <f t="shared" si="1"/>
        <v>49.77</v>
      </c>
      <c r="L8" s="8">
        <f>RANK(K8,K4:K11,1)</f>
        <v>3</v>
      </c>
      <c r="M8" s="25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Dallas</v>
      </c>
      <c r="C9" s="8" t="str">
        <f>'Shooter Information'!C10</f>
        <v xml:space="preserve"> </v>
      </c>
      <c r="D9" s="15">
        <v>5</v>
      </c>
      <c r="E9" s="15">
        <v>57.33</v>
      </c>
      <c r="F9" s="15"/>
      <c r="G9" s="15">
        <v>1</v>
      </c>
      <c r="H9" s="15"/>
      <c r="I9" s="15"/>
      <c r="J9" s="15"/>
      <c r="K9" s="8">
        <f t="shared" si="1"/>
        <v>92.33</v>
      </c>
      <c r="L9" s="8">
        <f>RANK(K9,K4:K11,1)</f>
        <v>8</v>
      </c>
      <c r="M9" s="25">
        <f t="shared" si="2"/>
        <v>6</v>
      </c>
    </row>
    <row r="10" spans="1:13" x14ac:dyDescent="0.2">
      <c r="A10" s="2">
        <f t="shared" si="0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1</v>
      </c>
      <c r="E10" s="15">
        <v>42.86</v>
      </c>
      <c r="F10" s="15"/>
      <c r="G10" s="15"/>
      <c r="H10" s="15"/>
      <c r="I10" s="15"/>
      <c r="J10" s="15"/>
      <c r="K10" s="8">
        <f t="shared" si="1"/>
        <v>47.86</v>
      </c>
      <c r="L10" s="8">
        <f>RANK(K10,K4:K11,1)</f>
        <v>2</v>
      </c>
      <c r="M10" s="25">
        <f t="shared" si="2"/>
        <v>1</v>
      </c>
    </row>
    <row r="11" spans="1:13" x14ac:dyDescent="0.2">
      <c r="A11" s="2">
        <f t="shared" si="0"/>
        <v>8</v>
      </c>
      <c r="B11" s="8" t="str">
        <f>'Shooter Information'!B12</f>
        <v>Nutmegger</v>
      </c>
      <c r="C11" s="8" t="str">
        <f>'Shooter Information'!C12</f>
        <v xml:space="preserve"> </v>
      </c>
      <c r="D11" s="15">
        <v>3</v>
      </c>
      <c r="E11" s="15">
        <v>45.21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60.21</v>
      </c>
      <c r="L11" s="8">
        <f>RANK(K11,K4:K11,1)</f>
        <v>6</v>
      </c>
      <c r="M11" s="25">
        <f t="shared" ref="M11" si="4">(SUM(D11+G11+H11+I11+J11))</f>
        <v>3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3"/>
  <sheetViews>
    <sheetView showZeros="0" tabSelected="1" workbookViewId="0"/>
  </sheetViews>
  <sheetFormatPr defaultRowHeight="12.75" x14ac:dyDescent="0.2"/>
  <cols>
    <col min="1" max="1" width="5.5703125" style="36" customWidth="1"/>
    <col min="2" max="2" width="23.5703125" style="13" customWidth="1"/>
    <col min="3" max="3" width="6.5703125" style="13" customWidth="1"/>
    <col min="4" max="4" width="7" style="30" customWidth="1"/>
    <col min="5" max="5" width="5.7109375" style="33" customWidth="1"/>
    <col min="6" max="6" width="7" style="30" customWidth="1"/>
    <col min="7" max="7" width="5.7109375" style="33" customWidth="1"/>
    <col min="8" max="8" width="7" style="30" customWidth="1"/>
    <col min="9" max="9" width="5.7109375" style="33" customWidth="1"/>
    <col min="10" max="10" width="7" style="30" customWidth="1"/>
    <col min="11" max="11" width="5.7109375" style="33" customWidth="1"/>
    <col min="12" max="12" width="7" style="30" customWidth="1"/>
    <col min="13" max="13" width="5.7109375" style="33" customWidth="1"/>
    <col min="14" max="14" width="7" style="30" customWidth="1"/>
    <col min="15" max="15" width="5.7109375" style="33" customWidth="1"/>
    <col min="16" max="16" width="7" style="30" customWidth="1"/>
    <col min="17" max="17" width="5.7109375" style="24" customWidth="1"/>
    <col min="18" max="18" width="4.85546875" style="24" customWidth="1"/>
  </cols>
  <sheetData>
    <row r="1" spans="1:18" ht="15.75" x14ac:dyDescent="0.25">
      <c r="B1" s="56" t="s">
        <v>34</v>
      </c>
      <c r="C1" s="57"/>
      <c r="D1" s="57"/>
    </row>
    <row r="2" spans="1:18" ht="15.75" x14ac:dyDescent="0.25">
      <c r="B2" s="18" t="s">
        <v>31</v>
      </c>
      <c r="H2" s="19" t="s">
        <v>16</v>
      </c>
      <c r="I2" s="58">
        <f>'Shooter Information'!$E$2</f>
        <v>43139</v>
      </c>
      <c r="J2" s="59"/>
      <c r="K2" s="11"/>
      <c r="L2" s="35"/>
      <c r="M2" s="11"/>
      <c r="N2" s="35"/>
      <c r="O2" s="11"/>
    </row>
    <row r="4" spans="1:18" s="5" customFormat="1" ht="23.25" thickBot="1" x14ac:dyDescent="0.25">
      <c r="A4" s="27" t="s">
        <v>27</v>
      </c>
      <c r="B4" s="21" t="s">
        <v>0</v>
      </c>
      <c r="C4" s="21" t="s">
        <v>1</v>
      </c>
      <c r="D4" s="34" t="s">
        <v>8</v>
      </c>
      <c r="E4" s="34" t="s">
        <v>19</v>
      </c>
      <c r="F4" s="34" t="s">
        <v>9</v>
      </c>
      <c r="G4" s="34" t="s">
        <v>20</v>
      </c>
      <c r="H4" s="34" t="s">
        <v>10</v>
      </c>
      <c r="I4" s="34" t="s">
        <v>21</v>
      </c>
      <c r="J4" s="34" t="s">
        <v>11</v>
      </c>
      <c r="K4" s="34" t="s">
        <v>22</v>
      </c>
      <c r="L4" s="34" t="s">
        <v>12</v>
      </c>
      <c r="M4" s="34" t="s">
        <v>24</v>
      </c>
      <c r="N4" s="34" t="s">
        <v>13</v>
      </c>
      <c r="O4" s="34" t="s">
        <v>25</v>
      </c>
      <c r="P4" s="32" t="s">
        <v>14</v>
      </c>
      <c r="Q4" s="31" t="s">
        <v>23</v>
      </c>
      <c r="R4" s="29" t="s">
        <v>30</v>
      </c>
    </row>
    <row r="5" spans="1:18" x14ac:dyDescent="0.2">
      <c r="A5" s="38">
        <f>ROW()-4</f>
        <v>1</v>
      </c>
      <c r="B5" s="39" t="str">
        <f>'Shooter Information'!B8</f>
        <v>Cody</v>
      </c>
      <c r="C5" s="39" t="str">
        <f>'Shooter Information'!C8</f>
        <v xml:space="preserve"> </v>
      </c>
      <c r="D5" s="40">
        <f>+'Stage 1'!K7</f>
        <v>42.12</v>
      </c>
      <c r="E5" s="41">
        <f>+'Stage 1'!L7</f>
        <v>2</v>
      </c>
      <c r="F5" s="40">
        <f>+'Stage 2'!K7</f>
        <v>34.020000000000003</v>
      </c>
      <c r="G5" s="41">
        <f>+'Stage 2'!L7</f>
        <v>1</v>
      </c>
      <c r="H5" s="40">
        <f>+'Stage 3'!K7</f>
        <v>38.369999999999997</v>
      </c>
      <c r="I5" s="41">
        <f>+'Stage 3'!L7</f>
        <v>1</v>
      </c>
      <c r="J5" s="40">
        <f>+'Stage 4'!K7</f>
        <v>37.380000000000003</v>
      </c>
      <c r="K5" s="41">
        <f>+'Stage 4'!L7</f>
        <v>1</v>
      </c>
      <c r="L5" s="48">
        <f>+'Stage 5'!K7</f>
        <v>48.86</v>
      </c>
      <c r="M5" s="49">
        <f>+'Stage 5'!L7</f>
        <v>3</v>
      </c>
      <c r="N5" s="48">
        <f>+'Stage 6'!K7</f>
        <v>42.87</v>
      </c>
      <c r="O5" s="49">
        <f>+'Stage 6'!L7</f>
        <v>1</v>
      </c>
      <c r="P5" s="40">
        <f>+D5+F5+H5+J5+L5+N5</f>
        <v>243.62</v>
      </c>
      <c r="Q5" s="42">
        <f>+E5+G5+I5+K5+M5+O5</f>
        <v>9</v>
      </c>
      <c r="R5" s="51" t="str">
        <f>IF(SUM('Stage 1'!M7,'Stage 2'!M7,'Stage 3'!M7,'Stage 4'!M7,'Stage 5'!M7,'Stage 6'!M7)=0,"Yes","No")</f>
        <v>No</v>
      </c>
    </row>
    <row r="6" spans="1:18" x14ac:dyDescent="0.2">
      <c r="A6" s="46">
        <f>ROW()-4</f>
        <v>2</v>
      </c>
      <c r="B6" s="47" t="str">
        <f>'Shooter Information'!B9</f>
        <v>Kidd</v>
      </c>
      <c r="C6" s="47" t="str">
        <f>'Shooter Information'!C9</f>
        <v xml:space="preserve"> </v>
      </c>
      <c r="D6" s="48">
        <f>+'Stage 1'!K8</f>
        <v>49.07</v>
      </c>
      <c r="E6" s="49">
        <f>+'Stage 1'!L8</f>
        <v>5</v>
      </c>
      <c r="F6" s="48">
        <f>+'Stage 2'!K8</f>
        <v>37.42</v>
      </c>
      <c r="G6" s="49">
        <f>+'Stage 2'!L8</f>
        <v>3</v>
      </c>
      <c r="H6" s="48">
        <f>+'Stage 3'!K8</f>
        <v>46.43</v>
      </c>
      <c r="I6" s="49">
        <f>+'Stage 3'!L8</f>
        <v>5</v>
      </c>
      <c r="J6" s="48">
        <f>+'Stage 4'!K8</f>
        <v>46.56</v>
      </c>
      <c r="K6" s="49">
        <f>+'Stage 4'!L8</f>
        <v>3</v>
      </c>
      <c r="L6" s="48">
        <f>+'Stage 5'!K8</f>
        <v>49.38</v>
      </c>
      <c r="M6" s="49">
        <f>+'Stage 5'!L8</f>
        <v>4</v>
      </c>
      <c r="N6" s="48">
        <f>+'Stage 6'!K8</f>
        <v>49.77</v>
      </c>
      <c r="O6" s="49">
        <f>+'Stage 6'!L8</f>
        <v>3</v>
      </c>
      <c r="P6" s="48">
        <f>+D6+F6+H6+J6+L6+N6</f>
        <v>278.63</v>
      </c>
      <c r="Q6" s="50">
        <f>+E6+G6+I6+K6+M6+O6</f>
        <v>23</v>
      </c>
      <c r="R6" s="51" t="str">
        <f>IF(SUM('Stage 1'!M8,'Stage 2'!M8,'Stage 3'!M8,'Stage 4'!M8,'Stage 5'!M8,'Stage 6'!M8)=0,"Yes","No")</f>
        <v>No</v>
      </c>
    </row>
    <row r="7" spans="1:18" x14ac:dyDescent="0.2">
      <c r="A7" s="45">
        <f>ROW()-4</f>
        <v>3</v>
      </c>
      <c r="B7" s="39" t="str">
        <f>'Shooter Information'!B6</f>
        <v>Beartooth</v>
      </c>
      <c r="C7" s="39" t="str">
        <f>'Shooter Information'!C6</f>
        <v xml:space="preserve"> </v>
      </c>
      <c r="D7" s="40">
        <f>+'Stage 1'!K5</f>
        <v>40.36</v>
      </c>
      <c r="E7" s="41">
        <f>+'Stage 1'!L5</f>
        <v>1</v>
      </c>
      <c r="F7" s="40">
        <f>+'Stage 2'!K5</f>
        <v>35.869999999999997</v>
      </c>
      <c r="G7" s="41">
        <f>+'Stage 2'!L5</f>
        <v>2</v>
      </c>
      <c r="H7" s="40">
        <f>+'Stage 3'!K5</f>
        <v>41.34</v>
      </c>
      <c r="I7" s="41">
        <f>+'Stage 3'!L5</f>
        <v>3</v>
      </c>
      <c r="J7" s="40">
        <f>+'Stage 4'!K5</f>
        <v>44.11</v>
      </c>
      <c r="K7" s="41">
        <f>+'Stage 4'!L5</f>
        <v>2</v>
      </c>
      <c r="L7" s="48">
        <f>+'Stage 5'!K5</f>
        <v>72.039999999999992</v>
      </c>
      <c r="M7" s="49">
        <f>+'Stage 5'!L5</f>
        <v>6</v>
      </c>
      <c r="N7" s="48">
        <f>+'Stage 6'!K5</f>
        <v>50.15</v>
      </c>
      <c r="O7" s="49">
        <f>+'Stage 6'!L5</f>
        <v>4</v>
      </c>
      <c r="P7" s="43">
        <f>+D7+F7+H7+J7+L7+N7</f>
        <v>283.87</v>
      </c>
      <c r="Q7" s="44">
        <f>+E7+G7+I7+K7+M7+O7</f>
        <v>18</v>
      </c>
      <c r="R7" s="51" t="str">
        <f>IF(SUM('Stage 1'!M5,'Stage 2'!M5,'Stage 3'!M5,'Stage 4'!M5,'Stage 5'!M5,'Stage 6'!M5)=0,"Yes","No")</f>
        <v>No</v>
      </c>
    </row>
    <row r="8" spans="1:18" x14ac:dyDescent="0.2">
      <c r="A8" s="22">
        <f>ROW()-4</f>
        <v>4</v>
      </c>
      <c r="B8" s="39" t="str">
        <f>'Shooter Information'!B12</f>
        <v>Nutmegger</v>
      </c>
      <c r="C8" s="39" t="str">
        <f>'Shooter Information'!C12</f>
        <v xml:space="preserve"> </v>
      </c>
      <c r="D8" s="40">
        <f>+'Stage 1'!K11</f>
        <v>42.25</v>
      </c>
      <c r="E8" s="41">
        <f>+'Stage 1'!L11</f>
        <v>3</v>
      </c>
      <c r="F8" s="40">
        <f>+'Stage 2'!K11</f>
        <v>55.38</v>
      </c>
      <c r="G8" s="41">
        <f>+'Stage 2'!L11</f>
        <v>8</v>
      </c>
      <c r="H8" s="40">
        <f>+'Stage 3'!K11</f>
        <v>44.75</v>
      </c>
      <c r="I8" s="41">
        <f>+'Stage 3'!L11</f>
        <v>4</v>
      </c>
      <c r="J8" s="40">
        <f>+'Stage 4'!K11</f>
        <v>50.4</v>
      </c>
      <c r="K8" s="41">
        <f>+'Stage 4'!L11</f>
        <v>5</v>
      </c>
      <c r="L8" s="48">
        <f>+'Stage 5'!K11</f>
        <v>45.84</v>
      </c>
      <c r="M8" s="49">
        <f>+'Stage 5'!L11</f>
        <v>2</v>
      </c>
      <c r="N8" s="48">
        <f>+'Stage 6'!K11</f>
        <v>60.21</v>
      </c>
      <c r="O8" s="49">
        <f>+'Stage 6'!L11</f>
        <v>6</v>
      </c>
      <c r="P8" s="40">
        <f>+D8+F8+H8+J8+L8+N8</f>
        <v>298.83</v>
      </c>
      <c r="Q8" s="42">
        <f>+E8+G8+I8+K8+M8+O8</f>
        <v>28</v>
      </c>
      <c r="R8" s="51" t="str">
        <f>IF(SUM('Stage 1'!M11,'Stage 2'!M11,'Stage 3'!M11,'Stage 4'!M11,'Stage 5'!M11,'Stage 6'!M11)=0,"Yes","No")</f>
        <v>No</v>
      </c>
    </row>
    <row r="9" spans="1:18" x14ac:dyDescent="0.2">
      <c r="A9" s="22">
        <f>ROW()-4</f>
        <v>5</v>
      </c>
      <c r="B9" s="39" t="str">
        <f>'Shooter Information'!B11</f>
        <v>Nelson</v>
      </c>
      <c r="C9" s="39" t="str">
        <f>'Shooter Information'!C11</f>
        <v xml:space="preserve"> </v>
      </c>
      <c r="D9" s="40">
        <f>+'Stage 1'!K10</f>
        <v>58.43</v>
      </c>
      <c r="E9" s="41">
        <f>+'Stage 1'!L10</f>
        <v>7</v>
      </c>
      <c r="F9" s="40">
        <f>+'Stage 2'!K10</f>
        <v>45.61</v>
      </c>
      <c r="G9" s="41">
        <f>+'Stage 2'!L10</f>
        <v>5</v>
      </c>
      <c r="H9" s="40">
        <f>+'Stage 3'!K10</f>
        <v>62.75</v>
      </c>
      <c r="I9" s="41">
        <f>+'Stage 3'!L10</f>
        <v>7</v>
      </c>
      <c r="J9" s="40">
        <f>+'Stage 4'!K10</f>
        <v>67.7</v>
      </c>
      <c r="K9" s="41">
        <f>+'Stage 4'!L10</f>
        <v>7</v>
      </c>
      <c r="L9" s="48">
        <f>+'Stage 5'!K10</f>
        <v>41.92</v>
      </c>
      <c r="M9" s="49">
        <f>+'Stage 5'!L10</f>
        <v>1</v>
      </c>
      <c r="N9" s="48">
        <f>+'Stage 6'!K10</f>
        <v>47.86</v>
      </c>
      <c r="O9" s="49">
        <f>+'Stage 6'!L10</f>
        <v>2</v>
      </c>
      <c r="P9" s="40">
        <f>+D9+F9+H9+J9+L9+N9</f>
        <v>324.27000000000004</v>
      </c>
      <c r="Q9" s="42">
        <f>+E9+G9+I9+K9+M9+O9</f>
        <v>29</v>
      </c>
      <c r="R9" s="51" t="str">
        <f>IF(SUM('Stage 1'!M10,'Stage 2'!M10,'Stage 3'!M10,'Stage 4'!M10,'Stage 5'!M10,'Stage 6'!M10)=0,"Yes","No")</f>
        <v>No</v>
      </c>
    </row>
    <row r="10" spans="1:18" x14ac:dyDescent="0.2">
      <c r="A10" s="22">
        <f>ROW()-4</f>
        <v>6</v>
      </c>
      <c r="B10" s="39" t="str">
        <f>'Shooter Information'!B7</f>
        <v>Burke</v>
      </c>
      <c r="C10" s="39" t="str">
        <f>'Shooter Information'!C7</f>
        <v xml:space="preserve"> </v>
      </c>
      <c r="D10" s="40">
        <f>+'Stage 1'!K6</f>
        <v>54.84</v>
      </c>
      <c r="E10" s="41">
        <f>+'Stage 1'!L6</f>
        <v>6</v>
      </c>
      <c r="F10" s="40">
        <f>+'Stage 2'!K6</f>
        <v>44.68</v>
      </c>
      <c r="G10" s="41">
        <f>+'Stage 2'!L6</f>
        <v>4</v>
      </c>
      <c r="H10" s="40">
        <f>+'Stage 3'!K6</f>
        <v>40.520000000000003</v>
      </c>
      <c r="I10" s="41">
        <f>+'Stage 3'!L6</f>
        <v>2</v>
      </c>
      <c r="J10" s="40">
        <f>+'Stage 4'!K6</f>
        <v>60.66</v>
      </c>
      <c r="K10" s="41">
        <f>+'Stage 4'!L6</f>
        <v>6</v>
      </c>
      <c r="L10" s="48">
        <f>+'Stage 5'!K6</f>
        <v>59.33</v>
      </c>
      <c r="M10" s="49">
        <f>+'Stage 5'!L6</f>
        <v>5</v>
      </c>
      <c r="N10" s="48">
        <f>+'Stage 6'!K6</f>
        <v>70.42</v>
      </c>
      <c r="O10" s="49">
        <f>+'Stage 6'!L6</f>
        <v>7</v>
      </c>
      <c r="P10" s="48">
        <f>+D10+F10+H10+J10+L10+N10</f>
        <v>330.45000000000005</v>
      </c>
      <c r="Q10" s="50">
        <f>+E10+G10+I10+K10+M10+O10</f>
        <v>30</v>
      </c>
      <c r="R10" s="51" t="str">
        <f>IF(SUM('Stage 1'!M6,'Stage 2'!M6,'Stage 3'!M6,'Stage 4'!M6,'Stage 5'!M6,'Stage 6'!M6)=0,"Yes","No")</f>
        <v>No</v>
      </c>
    </row>
    <row r="11" spans="1:18" x14ac:dyDescent="0.2">
      <c r="A11" s="38">
        <f>ROW()-4</f>
        <v>7</v>
      </c>
      <c r="B11" s="39" t="str">
        <f>'Shooter Information'!B5</f>
        <v>Prairie City Slim</v>
      </c>
      <c r="C11" s="39" t="str">
        <f>'Shooter Information'!C5</f>
        <v xml:space="preserve"> </v>
      </c>
      <c r="D11" s="40">
        <f>+'Stage 1'!K4</f>
        <v>43.24</v>
      </c>
      <c r="E11" s="41">
        <f>+'Stage 1'!L4</f>
        <v>4</v>
      </c>
      <c r="F11" s="40">
        <f>+'Stage 2'!K4</f>
        <v>53.2</v>
      </c>
      <c r="G11" s="41">
        <f>+'Stage 2'!L4</f>
        <v>7</v>
      </c>
      <c r="H11" s="40">
        <f>+'Stage 3'!K4</f>
        <v>55.62</v>
      </c>
      <c r="I11" s="41">
        <f>+'Stage 3'!L4</f>
        <v>6</v>
      </c>
      <c r="J11" s="40">
        <f>+'Stage 4'!K4</f>
        <v>49.16</v>
      </c>
      <c r="K11" s="41">
        <f>+'Stage 4'!L4</f>
        <v>4</v>
      </c>
      <c r="L11" s="48">
        <f>+'Stage 5'!K4</f>
        <v>98.71</v>
      </c>
      <c r="M11" s="49">
        <f>+'Stage 5'!L4</f>
        <v>8</v>
      </c>
      <c r="N11" s="48">
        <f>+'Stage 6'!K4</f>
        <v>50.94</v>
      </c>
      <c r="O11" s="49">
        <f>+'Stage 6'!L4</f>
        <v>5</v>
      </c>
      <c r="P11" s="40">
        <f>+D11+F11+H11+J11+L11+N11</f>
        <v>350.87</v>
      </c>
      <c r="Q11" s="42">
        <f>+E11+G11+I11+K11+M11+O11</f>
        <v>34</v>
      </c>
      <c r="R11" s="51" t="str">
        <f>IF(SUM('Stage 1'!M4,'Stage 2'!M4,'Stage 3'!M4,'Stage 4'!M4,'Stage 5'!M4,'Stage 6'!M4)=0,"Yes","No")</f>
        <v>No</v>
      </c>
    </row>
    <row r="12" spans="1:18" x14ac:dyDescent="0.2">
      <c r="A12" s="46">
        <f>ROW()-4</f>
        <v>8</v>
      </c>
      <c r="B12" s="47" t="str">
        <f>'Shooter Information'!B10</f>
        <v>Dallas</v>
      </c>
      <c r="C12" s="47" t="str">
        <f>'Shooter Information'!C10</f>
        <v xml:space="preserve"> </v>
      </c>
      <c r="D12" s="48">
        <f>+'Stage 1'!K9</f>
        <v>59.84</v>
      </c>
      <c r="E12" s="49">
        <f>+'Stage 1'!L9</f>
        <v>8</v>
      </c>
      <c r="F12" s="48">
        <f>+'Stage 2'!K9</f>
        <v>47.41</v>
      </c>
      <c r="G12" s="49">
        <f>+'Stage 2'!L9</f>
        <v>6</v>
      </c>
      <c r="H12" s="48">
        <f>+'Stage 3'!K9</f>
        <v>74.64</v>
      </c>
      <c r="I12" s="49">
        <f>+'Stage 3'!L9</f>
        <v>8</v>
      </c>
      <c r="J12" s="48">
        <f>+'Stage 4'!K9</f>
        <v>92.66</v>
      </c>
      <c r="K12" s="49">
        <f>+'Stage 4'!L9</f>
        <v>8</v>
      </c>
      <c r="L12" s="48">
        <f>+'Stage 5'!K9</f>
        <v>82.16</v>
      </c>
      <c r="M12" s="49">
        <f>+'Stage 5'!L9</f>
        <v>7</v>
      </c>
      <c r="N12" s="48">
        <f>+'Stage 6'!K9</f>
        <v>92.33</v>
      </c>
      <c r="O12" s="49">
        <f>+'Stage 6'!L9</f>
        <v>8</v>
      </c>
      <c r="P12" s="40">
        <f>+D12+F12+H12+J12+L12+N12</f>
        <v>449.03999999999991</v>
      </c>
      <c r="Q12" s="42">
        <f>+E12+G12+I12+K12+M12+O12</f>
        <v>45</v>
      </c>
      <c r="R12" s="51" t="str">
        <f>IF(SUM('Stage 1'!M9,'Stage 2'!M9,'Stage 3'!M9,'Stage 4'!M9,'Stage 5'!M9,'Stage 6'!M9)=0,"Yes","No")</f>
        <v>No</v>
      </c>
    </row>
    <row r="15" spans="1:18" x14ac:dyDescent="0.2">
      <c r="B15" s="10" t="s">
        <v>39</v>
      </c>
    </row>
    <row r="16" spans="1:18" x14ac:dyDescent="0.2">
      <c r="A16" s="53">
        <v>1</v>
      </c>
      <c r="B16" s="54" t="s">
        <v>41</v>
      </c>
      <c r="D16" s="30">
        <v>38.86</v>
      </c>
    </row>
    <row r="17" spans="1:4" x14ac:dyDescent="0.2">
      <c r="A17" s="53">
        <v>2</v>
      </c>
      <c r="B17" s="54" t="s">
        <v>37</v>
      </c>
      <c r="D17" s="30">
        <v>40.700000000000003</v>
      </c>
    </row>
    <row r="18" spans="1:4" x14ac:dyDescent="0.2">
      <c r="A18" s="53">
        <v>3</v>
      </c>
      <c r="B18" s="54" t="s">
        <v>45</v>
      </c>
      <c r="D18" s="30">
        <v>42.79</v>
      </c>
    </row>
    <row r="19" spans="1:4" x14ac:dyDescent="0.2">
      <c r="A19" s="53">
        <v>4</v>
      </c>
      <c r="B19" s="54" t="s">
        <v>42</v>
      </c>
      <c r="D19" s="30">
        <v>47.34</v>
      </c>
    </row>
    <row r="20" spans="1:4" x14ac:dyDescent="0.2">
      <c r="A20" s="53">
        <v>5</v>
      </c>
      <c r="B20" s="54" t="s">
        <v>43</v>
      </c>
      <c r="D20" s="30">
        <v>52.07</v>
      </c>
    </row>
    <row r="21" spans="1:4" x14ac:dyDescent="0.2">
      <c r="A21" s="53">
        <v>6</v>
      </c>
      <c r="B21" s="54" t="s">
        <v>38</v>
      </c>
      <c r="D21" s="30">
        <v>60.27</v>
      </c>
    </row>
    <row r="22" spans="1:4" x14ac:dyDescent="0.2">
      <c r="A22" s="53">
        <v>7</v>
      </c>
      <c r="B22" s="54" t="s">
        <v>44</v>
      </c>
      <c r="D22" s="30">
        <v>68.34</v>
      </c>
    </row>
    <row r="23" spans="1:4" x14ac:dyDescent="0.2">
      <c r="A23" s="53">
        <v>8</v>
      </c>
      <c r="B23" s="54" t="s">
        <v>36</v>
      </c>
      <c r="D23" s="30">
        <v>70.06</v>
      </c>
    </row>
    <row r="24" spans="1:4" x14ac:dyDescent="0.2">
      <c r="B24" s="54"/>
    </row>
    <row r="26" spans="1:4" x14ac:dyDescent="0.2">
      <c r="B26" s="10" t="s">
        <v>40</v>
      </c>
    </row>
    <row r="27" spans="1:4" x14ac:dyDescent="0.2">
      <c r="A27" s="53">
        <v>1</v>
      </c>
      <c r="B27" s="54" t="s">
        <v>43</v>
      </c>
      <c r="D27" s="30">
        <v>28.34</v>
      </c>
    </row>
    <row r="28" spans="1:4" x14ac:dyDescent="0.2">
      <c r="A28" s="53">
        <v>2</v>
      </c>
      <c r="B28" s="54" t="s">
        <v>42</v>
      </c>
      <c r="D28" s="30">
        <v>41.84</v>
      </c>
    </row>
    <row r="29" spans="1:4" x14ac:dyDescent="0.2">
      <c r="A29" s="53">
        <v>3</v>
      </c>
      <c r="B29" s="54" t="s">
        <v>45</v>
      </c>
      <c r="D29" s="30">
        <v>42.78</v>
      </c>
    </row>
    <row r="30" spans="1:4" x14ac:dyDescent="0.2">
      <c r="A30" s="53">
        <v>4</v>
      </c>
      <c r="B30" s="54" t="s">
        <v>36</v>
      </c>
      <c r="D30" s="30">
        <v>43.57</v>
      </c>
    </row>
    <row r="31" spans="1:4" x14ac:dyDescent="0.2">
      <c r="A31" s="53">
        <v>5</v>
      </c>
      <c r="B31" s="54" t="s">
        <v>41</v>
      </c>
      <c r="D31" s="30">
        <v>49.28</v>
      </c>
    </row>
    <row r="32" spans="1:4" x14ac:dyDescent="0.2">
      <c r="A32" s="53">
        <v>6</v>
      </c>
      <c r="B32" s="54" t="s">
        <v>37</v>
      </c>
      <c r="D32" s="30">
        <v>60.09</v>
      </c>
    </row>
    <row r="33" spans="1:4" x14ac:dyDescent="0.2">
      <c r="A33" s="53">
        <v>7</v>
      </c>
      <c r="B33" s="54" t="s">
        <v>44</v>
      </c>
      <c r="D33" s="30">
        <v>71.78</v>
      </c>
    </row>
  </sheetData>
  <sortState ref="A5:R12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2018-02-09T19:26:11Z</dcterms:modified>
  <cp:category>Cowboy</cp:category>
</cp:coreProperties>
</file>