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4" rupBuild="184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wner\Documents\Shooting\Double Action\Scores\"/>
    </mc:Choice>
  </mc:AlternateContent>
  <bookViews>
    <workbookView xWindow="360" yWindow="120" windowWidth="11340" windowHeight="5520" tabRatio="905" activeTab="7" xr2:uid="{00000000-000D-0000-FFFF-FFFF00000000}"/>
  </bookViews>
  <sheets>
    <sheet name="Shooter Information" sheetId="6" r:id="rId1"/>
    <sheet name="Stage 1" sheetId="1" r:id="rId2"/>
    <sheet name="Stage 2" sheetId="2" r:id="rId3"/>
    <sheet name="Stage 3" sheetId="3" r:id="rId4"/>
    <sheet name="Stage 4" sheetId="4" r:id="rId5"/>
    <sheet name="Stage 5" sheetId="5" r:id="rId6"/>
    <sheet name="Stage 6" sheetId="7" r:id="rId7"/>
    <sheet name="Score Summary" sheetId="10" r:id="rId8"/>
  </sheets>
  <definedNames>
    <definedName name="_xlnm._FilterDatabase" localSheetId="7" hidden="1">'Score Summary'!$A$4:$Q$11</definedName>
    <definedName name="_xlnm._FilterDatabase" localSheetId="0" hidden="1">'Shooter Information'!$A$4:$C$11</definedName>
  </definedNames>
  <calcPr calcId="171027"/>
</workbook>
</file>

<file path=xl/calcChain.xml><?xml version="1.0" encoding="utf-8"?>
<calcChain xmlns="http://schemas.openxmlformats.org/spreadsheetml/2006/main">
  <c r="R5" i="10" l="1"/>
  <c r="R11" i="10"/>
  <c r="R10" i="10"/>
  <c r="R7" i="10"/>
  <c r="R6" i="10"/>
  <c r="R8" i="10"/>
  <c r="R9" i="10"/>
  <c r="O5" i="10"/>
  <c r="O11" i="10"/>
  <c r="O10" i="10"/>
  <c r="O7" i="10"/>
  <c r="O6" i="10"/>
  <c r="O8" i="10"/>
  <c r="O9" i="10"/>
  <c r="N5" i="10"/>
  <c r="N11" i="10"/>
  <c r="N10" i="10"/>
  <c r="N7" i="10"/>
  <c r="N6" i="10"/>
  <c r="N8" i="10"/>
  <c r="N9" i="10"/>
  <c r="M5" i="10"/>
  <c r="M11" i="10"/>
  <c r="M10" i="10"/>
  <c r="M7" i="10"/>
  <c r="M6" i="10"/>
  <c r="M8" i="10"/>
  <c r="M9" i="10"/>
  <c r="L5" i="10"/>
  <c r="L11" i="10"/>
  <c r="L10" i="10"/>
  <c r="L7" i="10"/>
  <c r="L6" i="10"/>
  <c r="L8" i="10"/>
  <c r="L9" i="10"/>
  <c r="C5" i="10" l="1"/>
  <c r="C11" i="10"/>
  <c r="C10" i="10"/>
  <c r="C7" i="10"/>
  <c r="C6" i="10"/>
  <c r="C8" i="10"/>
  <c r="C9" i="10"/>
  <c r="B5" i="10"/>
  <c r="B11" i="10"/>
  <c r="B10" i="10"/>
  <c r="B7" i="10"/>
  <c r="B6" i="10"/>
  <c r="B8" i="10"/>
  <c r="B9" i="10"/>
  <c r="A6" i="10"/>
  <c r="A10" i="10"/>
  <c r="A7" i="10"/>
  <c r="A9" i="10"/>
  <c r="I2" i="10"/>
  <c r="A5" i="10"/>
  <c r="A11" i="10"/>
  <c r="A8" i="10"/>
  <c r="A5" i="6"/>
  <c r="A6" i="6"/>
  <c r="A7" i="6"/>
  <c r="A8" i="6"/>
  <c r="A9" i="6"/>
  <c r="A10" i="6"/>
  <c r="A11" i="6"/>
  <c r="E1" i="1"/>
  <c r="A4" i="1"/>
  <c r="B4" i="1"/>
  <c r="C4" i="1"/>
  <c r="K4" i="1"/>
  <c r="D9" i="10" s="1"/>
  <c r="M4" i="1"/>
  <c r="A5" i="1"/>
  <c r="B5" i="1"/>
  <c r="C5" i="1"/>
  <c r="K5" i="1"/>
  <c r="M5" i="1"/>
  <c r="A6" i="1"/>
  <c r="B6" i="1"/>
  <c r="C6" i="1"/>
  <c r="K6" i="1"/>
  <c r="D6" i="10" s="1"/>
  <c r="M6" i="1"/>
  <c r="A7" i="1"/>
  <c r="B7" i="1"/>
  <c r="C7" i="1"/>
  <c r="K7" i="1"/>
  <c r="D7" i="10" s="1"/>
  <c r="M7" i="1"/>
  <c r="A8" i="1"/>
  <c r="B8" i="1"/>
  <c r="C8" i="1"/>
  <c r="K8" i="1"/>
  <c r="D10" i="10" s="1"/>
  <c r="M8" i="1"/>
  <c r="A9" i="1"/>
  <c r="B9" i="1"/>
  <c r="C9" i="1"/>
  <c r="K9" i="1"/>
  <c r="D11" i="10" s="1"/>
  <c r="M9" i="1"/>
  <c r="A10" i="1"/>
  <c r="B10" i="1"/>
  <c r="C10" i="1"/>
  <c r="K10" i="1"/>
  <c r="D5" i="10" s="1"/>
  <c r="M10" i="1"/>
  <c r="E1" i="2"/>
  <c r="A4" i="2"/>
  <c r="B4" i="2"/>
  <c r="C4" i="2"/>
  <c r="K4" i="2"/>
  <c r="F9" i="10" s="1"/>
  <c r="M4" i="2"/>
  <c r="A5" i="2"/>
  <c r="B5" i="2"/>
  <c r="C5" i="2"/>
  <c r="K5" i="2"/>
  <c r="F8" i="10" s="1"/>
  <c r="M5" i="2"/>
  <c r="A6" i="2"/>
  <c r="B6" i="2"/>
  <c r="C6" i="2"/>
  <c r="K6" i="2"/>
  <c r="F6" i="10" s="1"/>
  <c r="M6" i="2"/>
  <c r="A7" i="2"/>
  <c r="B7" i="2"/>
  <c r="C7" i="2"/>
  <c r="K7" i="2"/>
  <c r="F7" i="10" s="1"/>
  <c r="M7" i="2"/>
  <c r="A8" i="2"/>
  <c r="B8" i="2"/>
  <c r="C8" i="2"/>
  <c r="K8" i="2"/>
  <c r="F10" i="10" s="1"/>
  <c r="M8" i="2"/>
  <c r="A9" i="2"/>
  <c r="B9" i="2"/>
  <c r="C9" i="2"/>
  <c r="K9" i="2"/>
  <c r="F11" i="10" s="1"/>
  <c r="M9" i="2"/>
  <c r="A10" i="2"/>
  <c r="B10" i="2"/>
  <c r="C10" i="2"/>
  <c r="K10" i="2"/>
  <c r="F5" i="10" s="1"/>
  <c r="M10" i="2"/>
  <c r="E1" i="3"/>
  <c r="A4" i="3"/>
  <c r="B4" i="3"/>
  <c r="C4" i="3"/>
  <c r="K4" i="3"/>
  <c r="H9" i="10" s="1"/>
  <c r="M4" i="3"/>
  <c r="A5" i="3"/>
  <c r="B5" i="3"/>
  <c r="C5" i="3"/>
  <c r="K5" i="3"/>
  <c r="H8" i="10" s="1"/>
  <c r="M5" i="3"/>
  <c r="A6" i="3"/>
  <c r="B6" i="3"/>
  <c r="C6" i="3"/>
  <c r="K6" i="3"/>
  <c r="H6" i="10" s="1"/>
  <c r="M6" i="3"/>
  <c r="A7" i="3"/>
  <c r="B7" i="3"/>
  <c r="C7" i="3"/>
  <c r="K7" i="3"/>
  <c r="H7" i="10" s="1"/>
  <c r="M7" i="3"/>
  <c r="A8" i="3"/>
  <c r="B8" i="3"/>
  <c r="C8" i="3"/>
  <c r="K8" i="3"/>
  <c r="H10" i="10" s="1"/>
  <c r="M8" i="3"/>
  <c r="A9" i="3"/>
  <c r="B9" i="3"/>
  <c r="C9" i="3"/>
  <c r="K9" i="3"/>
  <c r="H11" i="10" s="1"/>
  <c r="M9" i="3"/>
  <c r="A10" i="3"/>
  <c r="B10" i="3"/>
  <c r="C10" i="3"/>
  <c r="K10" i="3"/>
  <c r="H5" i="10" s="1"/>
  <c r="M10" i="3"/>
  <c r="E1" i="4"/>
  <c r="A4" i="4"/>
  <c r="B4" i="4"/>
  <c r="C4" i="4"/>
  <c r="K4" i="4"/>
  <c r="J9" i="10" s="1"/>
  <c r="M4" i="4"/>
  <c r="A5" i="4"/>
  <c r="B5" i="4"/>
  <c r="C5" i="4"/>
  <c r="K5" i="4"/>
  <c r="J8" i="10" s="1"/>
  <c r="M5" i="4"/>
  <c r="A6" i="4"/>
  <c r="B6" i="4"/>
  <c r="C6" i="4"/>
  <c r="K6" i="4"/>
  <c r="J6" i="10" s="1"/>
  <c r="M6" i="4"/>
  <c r="A7" i="4"/>
  <c r="B7" i="4"/>
  <c r="C7" i="4"/>
  <c r="K7" i="4"/>
  <c r="J7" i="10" s="1"/>
  <c r="M7" i="4"/>
  <c r="A8" i="4"/>
  <c r="B8" i="4"/>
  <c r="C8" i="4"/>
  <c r="K8" i="4"/>
  <c r="J10" i="10" s="1"/>
  <c r="M8" i="4"/>
  <c r="A9" i="4"/>
  <c r="B9" i="4"/>
  <c r="C9" i="4"/>
  <c r="K9" i="4"/>
  <c r="J11" i="10" s="1"/>
  <c r="M9" i="4"/>
  <c r="A10" i="4"/>
  <c r="B10" i="4"/>
  <c r="C10" i="4"/>
  <c r="K10" i="4"/>
  <c r="J5" i="10" s="1"/>
  <c r="M10" i="4"/>
  <c r="E1" i="5"/>
  <c r="A4" i="5"/>
  <c r="B4" i="5"/>
  <c r="C4" i="5"/>
  <c r="K4" i="5"/>
  <c r="M4" i="5"/>
  <c r="A5" i="5"/>
  <c r="B5" i="5"/>
  <c r="C5" i="5"/>
  <c r="K5" i="5"/>
  <c r="M5" i="5"/>
  <c r="A6" i="5"/>
  <c r="B6" i="5"/>
  <c r="C6" i="5"/>
  <c r="K6" i="5"/>
  <c r="M6" i="5"/>
  <c r="A7" i="5"/>
  <c r="B7" i="5"/>
  <c r="C7" i="5"/>
  <c r="K7" i="5"/>
  <c r="M7" i="5"/>
  <c r="A8" i="5"/>
  <c r="B8" i="5"/>
  <c r="C8" i="5"/>
  <c r="K8" i="5"/>
  <c r="M8" i="5"/>
  <c r="A9" i="5"/>
  <c r="B9" i="5"/>
  <c r="C9" i="5"/>
  <c r="K9" i="5"/>
  <c r="M9" i="5"/>
  <c r="A10" i="5"/>
  <c r="B10" i="5"/>
  <c r="C10" i="5"/>
  <c r="K10" i="5"/>
  <c r="M10" i="5"/>
  <c r="E1" i="7"/>
  <c r="A4" i="7"/>
  <c r="B4" i="7"/>
  <c r="C4" i="7"/>
  <c r="K4" i="7"/>
  <c r="M4" i="7"/>
  <c r="A5" i="7"/>
  <c r="B5" i="7"/>
  <c r="C5" i="7"/>
  <c r="K5" i="7"/>
  <c r="M5" i="7"/>
  <c r="A6" i="7"/>
  <c r="B6" i="7"/>
  <c r="C6" i="7"/>
  <c r="K6" i="7"/>
  <c r="M6" i="7"/>
  <c r="A7" i="7"/>
  <c r="B7" i="7"/>
  <c r="C7" i="7"/>
  <c r="K7" i="7"/>
  <c r="M7" i="7"/>
  <c r="A8" i="7"/>
  <c r="B8" i="7"/>
  <c r="C8" i="7"/>
  <c r="K8" i="7"/>
  <c r="M8" i="7"/>
  <c r="A9" i="7"/>
  <c r="B9" i="7"/>
  <c r="C9" i="7"/>
  <c r="K9" i="7"/>
  <c r="M9" i="7"/>
  <c r="A10" i="7"/>
  <c r="B10" i="7"/>
  <c r="C10" i="7"/>
  <c r="K10" i="7"/>
  <c r="M10" i="7"/>
  <c r="L5" i="5" l="1"/>
  <c r="L10" i="3"/>
  <c r="I5" i="10" s="1"/>
  <c r="L5" i="2"/>
  <c r="G8" i="10" s="1"/>
  <c r="L7" i="1"/>
  <c r="E7" i="10" s="1"/>
  <c r="L8" i="1"/>
  <c r="E10" i="10" s="1"/>
  <c r="L6" i="3"/>
  <c r="I6" i="10" s="1"/>
  <c r="L5" i="4"/>
  <c r="K8" i="10" s="1"/>
  <c r="L7" i="2"/>
  <c r="G7" i="10" s="1"/>
  <c r="L4" i="3"/>
  <c r="I9" i="10" s="1"/>
  <c r="L9" i="2"/>
  <c r="G11" i="10" s="1"/>
  <c r="L4" i="1"/>
  <c r="E9" i="10" s="1"/>
  <c r="L8" i="3"/>
  <c r="I10" i="10" s="1"/>
  <c r="L9" i="4"/>
  <c r="K11" i="10" s="1"/>
  <c r="D8" i="10"/>
  <c r="P8" i="10" s="1"/>
  <c r="L7" i="4"/>
  <c r="K7" i="10" s="1"/>
  <c r="L5" i="3"/>
  <c r="I8" i="10" s="1"/>
  <c r="L7" i="3"/>
  <c r="I7" i="10" s="1"/>
  <c r="L9" i="3"/>
  <c r="I11" i="10" s="1"/>
  <c r="P9" i="10"/>
  <c r="P7" i="10"/>
  <c r="P6" i="10"/>
  <c r="P10" i="10"/>
  <c r="L4" i="7"/>
  <c r="L5" i="7"/>
  <c r="L6" i="7"/>
  <c r="L7" i="7"/>
  <c r="L8" i="7"/>
  <c r="L9" i="7"/>
  <c r="L10" i="7"/>
  <c r="L8" i="5"/>
  <c r="L4" i="5"/>
  <c r="L6" i="5"/>
  <c r="L10" i="5"/>
  <c r="L7" i="5"/>
  <c r="L9" i="5"/>
  <c r="L4" i="4"/>
  <c r="K9" i="10" s="1"/>
  <c r="L6" i="4"/>
  <c r="K6" i="10" s="1"/>
  <c r="L8" i="4"/>
  <c r="K10" i="10" s="1"/>
  <c r="L10" i="4"/>
  <c r="K5" i="10" s="1"/>
  <c r="L4" i="2"/>
  <c r="G9" i="10" s="1"/>
  <c r="L6" i="2"/>
  <c r="G6" i="10" s="1"/>
  <c r="L8" i="2"/>
  <c r="L10" i="2"/>
  <c r="G5" i="10" s="1"/>
  <c r="P11" i="10"/>
  <c r="L5" i="1"/>
  <c r="E8" i="10" s="1"/>
  <c r="L6" i="1"/>
  <c r="E6" i="10" s="1"/>
  <c r="L9" i="1"/>
  <c r="E11" i="10" s="1"/>
  <c r="L10" i="1"/>
  <c r="E5" i="10" s="1"/>
  <c r="P5" i="10"/>
  <c r="G10" i="10" l="1"/>
  <c r="Q10" i="10" s="1"/>
  <c r="Q5" i="10"/>
  <c r="Q6" i="10"/>
  <c r="Q9" i="10"/>
  <c r="Q7" i="10"/>
  <c r="Q8" i="10"/>
  <c r="Q11" i="10"/>
</calcChain>
</file>

<file path=xl/sharedStrings.xml><?xml version="1.0" encoding="utf-8"?>
<sst xmlns="http://schemas.openxmlformats.org/spreadsheetml/2006/main" count="152" uniqueCount="45">
  <si>
    <t>Shooter</t>
  </si>
  <si>
    <t>Class</t>
  </si>
  <si>
    <t>Misses</t>
  </si>
  <si>
    <t>Raw Time</t>
  </si>
  <si>
    <t>Bonus</t>
  </si>
  <si>
    <t>DNF</t>
  </si>
  <si>
    <t>DQ</t>
  </si>
  <si>
    <t>Total</t>
  </si>
  <si>
    <t>Stage 1</t>
  </si>
  <si>
    <t>Stage 2</t>
  </si>
  <si>
    <t>Stage 3</t>
  </si>
  <si>
    <t>Stage 4</t>
  </si>
  <si>
    <t>Stage 5</t>
  </si>
  <si>
    <t>Stage 6</t>
  </si>
  <si>
    <t>Grand Total</t>
  </si>
  <si>
    <t>Date</t>
  </si>
  <si>
    <t>Date:</t>
  </si>
  <si>
    <t>Roster #</t>
  </si>
  <si>
    <t>Rank</t>
  </si>
  <si>
    <t>Rank 1</t>
  </si>
  <si>
    <t>Rank 2</t>
  </si>
  <si>
    <t>Rank 3</t>
  </si>
  <si>
    <t>Rank 4</t>
  </si>
  <si>
    <t>Rank Total</t>
  </si>
  <si>
    <t>Rank 5</t>
  </si>
  <si>
    <t>Rank 6</t>
  </si>
  <si>
    <t>30 Sec</t>
  </si>
  <si>
    <t>Finish</t>
  </si>
  <si>
    <t>10 Sec</t>
  </si>
  <si>
    <t>Penalties</t>
  </si>
  <si>
    <t>CAD</t>
  </si>
  <si>
    <t>SCORE SUMMARY SHEET</t>
  </si>
  <si>
    <t xml:space="preserve"> </t>
  </si>
  <si>
    <t>West Point Double Action Match</t>
  </si>
  <si>
    <t>DA SHOOTER INFORMATION</t>
  </si>
  <si>
    <t>DA SCORE SHEET</t>
  </si>
  <si>
    <t>Prairie City Slim</t>
  </si>
  <si>
    <t>Burke</t>
  </si>
  <si>
    <t>Nutmegger</t>
  </si>
  <si>
    <t>Rooster</t>
  </si>
  <si>
    <t>Louie</t>
  </si>
  <si>
    <t>Nelson</t>
  </si>
  <si>
    <t>Flatboat Bob</t>
  </si>
  <si>
    <t>J-FRAME Stage</t>
  </si>
  <si>
    <t>1911 Stage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</si>
</sst>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"/>
  </numFmts>
  <fonts count="19" x14ac:knownFonts="1">
    <font>
      <sz val="10"/>
      <name val="Arial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sz val="12"/>
      <name val="Arial"/>
      <family val="2"/>
    </font>
    <font>
      <b/>
      <i/>
      <sz val="12"/>
      <color indexed="10"/>
      <name val="Arial"/>
      <family val="2"/>
    </font>
    <font>
      <b/>
      <sz val="8"/>
      <color indexed="10"/>
      <name val="Arial"/>
      <family val="2"/>
    </font>
    <font>
      <sz val="10"/>
      <name val="Arial"/>
      <family val="2"/>
    </font>
    <font>
      <sz val="10"/>
      <name val="Arial"/>
    </font>
    <font>
      <b/>
      <sz val="12"/>
      <name val="Arial"/>
      <family val="2"/>
    </font>
    <font>
      <b/>
      <sz val="10"/>
      <name val="Arial"/>
      <family val="2"/>
    </font>
    <font>
      <b/>
      <sz val="8"/>
      <color indexed="10"/>
      <name val="Arial"/>
      <family val="2"/>
    </font>
    <font>
      <b/>
      <sz val="8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b/>
      <sz val="12"/>
      <name val="Arial"/>
      <family val="2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14" fontId="4" fillId="0" borderId="0" xfId="0" applyNumberFormat="1" applyFont="1" applyBorder="1" applyAlignment="1">
      <alignment horizontal="center"/>
    </xf>
    <xf numFmtId="0" fontId="0" fillId="0" borderId="1" xfId="0" applyBorder="1"/>
    <xf numFmtId="0" fontId="1" fillId="3" borderId="1" xfId="0" applyFont="1" applyFill="1" applyBorder="1" applyAlignment="1">
      <alignment horizontal="center"/>
    </xf>
    <xf numFmtId="0" fontId="1" fillId="0" borderId="0" xfId="0" applyFont="1" applyAlignment="1" applyProtection="1">
      <alignment horizontal="center"/>
    </xf>
    <xf numFmtId="164" fontId="1" fillId="0" borderId="0" xfId="0" applyNumberFormat="1" applyFont="1" applyAlignment="1" applyProtection="1">
      <alignment horizontal="center"/>
    </xf>
    <xf numFmtId="0" fontId="1" fillId="0" borderId="0" xfId="0" applyFont="1" applyProtection="1"/>
    <xf numFmtId="0" fontId="0" fillId="0" borderId="0" xfId="0" applyProtection="1"/>
    <xf numFmtId="0" fontId="1" fillId="3" borderId="1" xfId="0" applyFont="1" applyFill="1" applyBorder="1" applyAlignment="1" applyProtection="1">
      <alignment horizontal="center"/>
    </xf>
    <xf numFmtId="0" fontId="0" fillId="4" borderId="1" xfId="0" applyFill="1" applyBorder="1" applyProtection="1">
      <protection locked="0"/>
    </xf>
    <xf numFmtId="14" fontId="4" fillId="0" borderId="0" xfId="0" applyNumberFormat="1" applyFont="1" applyBorder="1" applyAlignment="1" applyProtection="1">
      <alignment horizontal="center"/>
    </xf>
    <xf numFmtId="0" fontId="5" fillId="0" borderId="0" xfId="0" applyFont="1" applyAlignment="1">
      <alignment horizontal="center"/>
    </xf>
    <xf numFmtId="1" fontId="0" fillId="4" borderId="1" xfId="0" applyNumberFormat="1" applyFill="1" applyBorder="1" applyProtection="1">
      <protection locked="0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0" fontId="1" fillId="3" borderId="0" xfId="0" applyFont="1" applyFill="1" applyAlignment="1">
      <alignment horizontal="center"/>
    </xf>
    <xf numFmtId="1" fontId="7" fillId="0" borderId="0" xfId="0" applyNumberFormat="1" applyFont="1" applyAlignment="1" applyProtection="1">
      <alignment horizontal="center"/>
    </xf>
    <xf numFmtId="0" fontId="7" fillId="0" borderId="0" xfId="0" applyFont="1" applyAlignment="1" applyProtection="1">
      <alignment horizontal="center"/>
    </xf>
    <xf numFmtId="0" fontId="7" fillId="0" borderId="0" xfId="0" applyFont="1" applyAlignment="1" applyProtection="1">
      <alignment horizontal="right"/>
    </xf>
    <xf numFmtId="0" fontId="7" fillId="0" borderId="0" xfId="0" applyFont="1" applyAlignment="1">
      <alignment horizontal="center"/>
    </xf>
    <xf numFmtId="0" fontId="7" fillId="0" borderId="0" xfId="0" applyFont="1"/>
    <xf numFmtId="0" fontId="8" fillId="0" borderId="0" xfId="0" applyFont="1" applyProtection="1"/>
    <xf numFmtId="0" fontId="7" fillId="0" borderId="0" xfId="0" applyFont="1" applyProtection="1"/>
    <xf numFmtId="0" fontId="9" fillId="0" borderId="0" xfId="0" applyFont="1" applyAlignment="1" applyProtection="1">
      <alignment horizontal="right"/>
    </xf>
    <xf numFmtId="164" fontId="9" fillId="0" borderId="0" xfId="0" applyNumberFormat="1" applyFont="1" applyAlignment="1" applyProtection="1">
      <alignment horizontal="center"/>
    </xf>
    <xf numFmtId="164" fontId="9" fillId="0" borderId="0" xfId="0" applyNumberFormat="1" applyFont="1" applyAlignment="1" applyProtection="1">
      <alignment horizontal="right"/>
    </xf>
    <xf numFmtId="1" fontId="10" fillId="0" borderId="2" xfId="0" applyNumberFormat="1" applyFont="1" applyBorder="1" applyAlignment="1" applyProtection="1">
      <alignment horizontal="center"/>
      <protection locked="0"/>
    </xf>
    <xf numFmtId="0" fontId="11" fillId="0" borderId="2" xfId="0" applyFont="1" applyBorder="1" applyAlignment="1" applyProtection="1">
      <alignment horizontal="left"/>
    </xf>
    <xf numFmtId="0" fontId="11" fillId="0" borderId="2" xfId="0" applyFont="1" applyBorder="1" applyAlignment="1" applyProtection="1">
      <alignment horizontal="center"/>
    </xf>
    <xf numFmtId="0" fontId="11" fillId="0" borderId="2" xfId="0" applyFont="1" applyBorder="1" applyAlignment="1" applyProtection="1">
      <alignment horizontal="center" wrapText="1"/>
    </xf>
    <xf numFmtId="0" fontId="11" fillId="0" borderId="2" xfId="0" applyFont="1" applyBorder="1" applyAlignment="1">
      <alignment horizontal="center" wrapText="1"/>
    </xf>
    <xf numFmtId="0" fontId="11" fillId="0" borderId="3" xfId="0" applyFont="1" applyBorder="1" applyAlignment="1">
      <alignment horizontal="center"/>
    </xf>
    <xf numFmtId="0" fontId="9" fillId="0" borderId="0" xfId="0" applyFont="1"/>
    <xf numFmtId="1" fontId="12" fillId="0" borderId="0" xfId="0" applyNumberFormat="1" applyFont="1" applyFill="1" applyAlignment="1" applyProtection="1">
      <alignment horizontal="center"/>
      <protection locked="0"/>
    </xf>
    <xf numFmtId="0" fontId="7" fillId="0" borderId="0" xfId="0" applyFont="1" applyFill="1" applyProtection="1"/>
    <xf numFmtId="0" fontId="7" fillId="0" borderId="0" xfId="0" applyFont="1" applyFill="1" applyAlignment="1" applyProtection="1">
      <alignment horizontal="right"/>
    </xf>
    <xf numFmtId="0" fontId="7" fillId="0" borderId="0" xfId="0" applyFont="1" applyFill="1" applyAlignment="1" applyProtection="1">
      <alignment horizontal="center"/>
    </xf>
    <xf numFmtId="0" fontId="7" fillId="0" borderId="0" xfId="0" applyFont="1" applyFill="1" applyAlignment="1">
      <alignment horizontal="center"/>
    </xf>
    <xf numFmtId="1" fontId="7" fillId="0" borderId="0" xfId="0" applyNumberFormat="1" applyFont="1" applyFill="1" applyAlignment="1">
      <alignment horizontal="center"/>
    </xf>
    <xf numFmtId="1" fontId="12" fillId="6" borderId="0" xfId="0" applyNumberFormat="1" applyFont="1" applyFill="1" applyAlignment="1" applyProtection="1">
      <alignment horizontal="center"/>
      <protection locked="0"/>
    </xf>
    <xf numFmtId="0" fontId="7" fillId="6" borderId="0" xfId="0" applyFont="1" applyFill="1" applyProtection="1"/>
    <xf numFmtId="0" fontId="7" fillId="6" borderId="0" xfId="0" applyFont="1" applyFill="1" applyAlignment="1" applyProtection="1">
      <alignment horizontal="right"/>
    </xf>
    <xf numFmtId="0" fontId="7" fillId="6" borderId="0" xfId="0" applyFont="1" applyFill="1" applyAlignment="1" applyProtection="1">
      <alignment horizontal="center"/>
    </xf>
    <xf numFmtId="0" fontId="7" fillId="6" borderId="0" xfId="0" applyFont="1" applyFill="1" applyAlignment="1">
      <alignment horizontal="center"/>
    </xf>
    <xf numFmtId="1" fontId="12" fillId="0" borderId="0" xfId="0" applyNumberFormat="1" applyFont="1" applyAlignment="1" applyProtection="1">
      <alignment horizontal="center"/>
      <protection locked="0"/>
    </xf>
    <xf numFmtId="0" fontId="13" fillId="6" borderId="0" xfId="0" applyFont="1" applyFill="1" applyAlignment="1" applyProtection="1">
      <alignment horizontal="right"/>
    </xf>
    <xf numFmtId="0" fontId="13" fillId="6" borderId="0" xfId="0" applyFont="1" applyFill="1" applyAlignment="1">
      <alignment horizontal="center"/>
    </xf>
    <xf numFmtId="164" fontId="3" fillId="0" borderId="0" xfId="0" applyNumberFormat="1" applyFont="1" applyAlignment="1">
      <alignment horizontal="center"/>
    </xf>
    <xf numFmtId="0" fontId="8" fillId="0" borderId="0" xfId="0" applyFont="1" applyAlignment="1" applyProtection="1"/>
    <xf numFmtId="0" fontId="7" fillId="0" borderId="0" xfId="0" applyFont="1" applyAlignment="1"/>
    <xf numFmtId="164" fontId="9" fillId="0" borderId="0" xfId="0" applyNumberFormat="1" applyFont="1" applyAlignment="1" applyProtection="1">
      <alignment horizontal="center"/>
    </xf>
    <xf numFmtId="164" fontId="7" fillId="0" borderId="0" xfId="0" applyNumberFormat="1" applyFont="1" applyAlignment="1"/>
    <xf numFmtId="0" fontId="14" fillId="0" borderId="0" xfId="0" applyFont="1" applyAlignment="1">
      <alignment horizontal="center"/>
    </xf>
    <xf numFmtId="0" fontId="15" fillId="0" borderId="0" xfId="0" applyFont="1"/>
    <xf numFmtId="0" fontId="16" fillId="0" borderId="0" xfId="0" applyFont="1"/>
    <xf numFmtId="0" fontId="16" fillId="0" borderId="0" xfId="0" applyFont="1" applyAlignment="1">
      <alignment horizontal="left"/>
    </xf>
    <xf numFmtId="14" fontId="16" fillId="0" borderId="0" xfId="0" applyNumberFormat="1" applyFont="1"/>
    <xf numFmtId="0" fontId="17" fillId="0" borderId="0" xfId="0" applyFont="1" applyAlignment="1">
      <alignment horizontal="right"/>
    </xf>
    <xf numFmtId="164" fontId="15" fillId="0" borderId="0" xfId="0" applyNumberFormat="1" applyFont="1" applyAlignment="1">
      <alignment horizontal="center"/>
    </xf>
    <xf numFmtId="0" fontId="17" fillId="2" borderId="1" xfId="0" applyFont="1" applyFill="1" applyBorder="1" applyAlignment="1">
      <alignment horizontal="center"/>
    </xf>
    <xf numFmtId="0" fontId="18" fillId="5" borderId="1" xfId="0" applyFont="1" applyFill="1" applyBorder="1" applyProtection="1">
      <protection locked="0"/>
    </xf>
    <xf numFmtId="0" fontId="16" fillId="5" borderId="1" xfId="0" applyFont="1" applyFill="1" applyBorder="1" applyProtection="1">
      <protection locked="0"/>
    </xf>
    <xf numFmtId="0" fontId="6" fillId="0" borderId="0" xfId="0" applyFont="1" applyProtection="1"/>
    <xf numFmtId="1" fontId="2" fillId="6" borderId="0" xfId="0" applyNumberFormat="1" applyFont="1" applyFill="1" applyAlignment="1" applyProtection="1">
      <alignment horizontal="center"/>
      <protection locked="0"/>
    </xf>
    <xf numFmtId="1" fontId="12" fillId="7" borderId="0" xfId="0" applyNumberFormat="1" applyFont="1" applyFill="1" applyAlignment="1" applyProtection="1">
      <alignment horizontal="center"/>
      <protection locked="0"/>
    </xf>
    <xf numFmtId="0" fontId="7" fillId="7" borderId="0" xfId="0" applyFont="1" applyFill="1" applyProtection="1"/>
    <xf numFmtId="0" fontId="7" fillId="7" borderId="0" xfId="0" applyFont="1" applyFill="1" applyAlignment="1" applyProtection="1">
      <alignment horizontal="right"/>
    </xf>
    <xf numFmtId="0" fontId="7" fillId="7" borderId="0" xfId="0" applyFont="1" applyFill="1" applyAlignment="1" applyProtection="1">
      <alignment horizontal="center"/>
    </xf>
    <xf numFmtId="0" fontId="7" fillId="7" borderId="0" xfId="0" applyFont="1" applyFill="1" applyAlignment="1">
      <alignment horizontal="center"/>
    </xf>
    <xf numFmtId="1" fontId="7" fillId="7" borderId="0" xfId="0" applyNumberFormat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F11"/>
  <sheetViews>
    <sheetView workbookViewId="0">
      <selection activeCell="E3" sqref="E3"/>
    </sheetView>
  </sheetViews>
  <sheetFormatPr defaultRowHeight="12.75" x14ac:dyDescent="0.2"/>
  <cols>
    <col min="1" max="1" width="7.5703125" style="55" customWidth="1"/>
    <col min="2" max="2" width="34" style="57" customWidth="1"/>
    <col min="3" max="3" width="6.28515625" style="57" customWidth="1"/>
    <col min="4" max="16384" width="9.140625" style="57"/>
  </cols>
  <sheetData>
    <row r="1" spans="1:6" ht="26.25" customHeight="1" x14ac:dyDescent="0.25">
      <c r="B1" s="56" t="s">
        <v>34</v>
      </c>
    </row>
    <row r="2" spans="1:6" ht="20.25" customHeight="1" x14ac:dyDescent="0.25">
      <c r="B2" s="58"/>
      <c r="C2" s="59"/>
      <c r="D2" s="60" t="s">
        <v>16</v>
      </c>
      <c r="E2" s="61">
        <v>43020</v>
      </c>
      <c r="F2" s="61"/>
    </row>
    <row r="4" spans="1:6" x14ac:dyDescent="0.2">
      <c r="A4" s="55" t="s">
        <v>17</v>
      </c>
      <c r="B4" s="62" t="s">
        <v>0</v>
      </c>
      <c r="C4" s="62" t="s">
        <v>1</v>
      </c>
    </row>
    <row r="5" spans="1:6" x14ac:dyDescent="0.2">
      <c r="A5" s="55">
        <f>ROW()-4</f>
        <v>1</v>
      </c>
      <c r="B5" s="63" t="s">
        <v>36</v>
      </c>
      <c r="C5" s="64" t="s">
        <v>32</v>
      </c>
    </row>
    <row r="6" spans="1:6" x14ac:dyDescent="0.2">
      <c r="A6" s="55">
        <f t="shared" ref="A6:A11" si="0">ROW()-4</f>
        <v>2</v>
      </c>
      <c r="B6" s="63" t="s">
        <v>37</v>
      </c>
      <c r="C6" s="64" t="s">
        <v>32</v>
      </c>
    </row>
    <row r="7" spans="1:6" x14ac:dyDescent="0.2">
      <c r="A7" s="55">
        <f t="shared" si="0"/>
        <v>3</v>
      </c>
      <c r="B7" s="63" t="s">
        <v>38</v>
      </c>
      <c r="C7" s="64" t="s">
        <v>32</v>
      </c>
    </row>
    <row r="8" spans="1:6" x14ac:dyDescent="0.2">
      <c r="A8" s="55">
        <f t="shared" si="0"/>
        <v>4</v>
      </c>
      <c r="B8" s="64" t="s">
        <v>39</v>
      </c>
      <c r="C8" s="64" t="s">
        <v>32</v>
      </c>
    </row>
    <row r="9" spans="1:6" x14ac:dyDescent="0.2">
      <c r="A9" s="55">
        <f t="shared" si="0"/>
        <v>5</v>
      </c>
      <c r="B9" s="64" t="s">
        <v>40</v>
      </c>
      <c r="C9" s="64" t="s">
        <v>32</v>
      </c>
    </row>
    <row r="10" spans="1:6" x14ac:dyDescent="0.2">
      <c r="A10" s="55">
        <f t="shared" si="0"/>
        <v>6</v>
      </c>
      <c r="B10" s="64" t="s">
        <v>41</v>
      </c>
      <c r="C10" s="64" t="s">
        <v>32</v>
      </c>
    </row>
    <row r="11" spans="1:6" x14ac:dyDescent="0.2">
      <c r="A11" s="55">
        <f t="shared" si="0"/>
        <v>7</v>
      </c>
      <c r="B11" s="64" t="s">
        <v>42</v>
      </c>
      <c r="C11" s="64" t="s">
        <v>32</v>
      </c>
    </row>
  </sheetData>
  <mergeCells count="1">
    <mergeCell ref="E2:F2"/>
  </mergeCells>
  <printOptions horizontalCentered="1" verticalCentered="1"/>
  <pageMargins left="0.75" right="0.75" top="1" bottom="1" header="0.5" footer="0.5"/>
  <pageSetup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M10"/>
  <sheetViews>
    <sheetView showZeros="0" workbookViewId="0"/>
  </sheetViews>
  <sheetFormatPr defaultRowHeight="12.75" x14ac:dyDescent="0.2"/>
  <cols>
    <col min="1" max="1" width="7.7109375" customWidth="1"/>
    <col min="2" max="2" width="24.7109375" customWidth="1"/>
    <col min="3" max="3" width="5.7109375" customWidth="1"/>
    <col min="4" max="4" width="6.7109375" style="10" customWidth="1"/>
    <col min="5" max="5" width="9.7109375" style="10" customWidth="1"/>
    <col min="6" max="10" width="6.7109375" style="10" customWidth="1"/>
    <col min="11" max="11" width="9.7109375" customWidth="1"/>
    <col min="13" max="13" width="9.140625" style="16"/>
  </cols>
  <sheetData>
    <row r="1" spans="1:13" s="2" customFormat="1" ht="25.5" customHeight="1" x14ac:dyDescent="0.25">
      <c r="B1" s="3" t="s">
        <v>35</v>
      </c>
      <c r="D1" s="7" t="s">
        <v>15</v>
      </c>
      <c r="E1" s="50">
        <f>'Shooter Information'!$E$2</f>
        <v>43020</v>
      </c>
      <c r="F1" s="50"/>
      <c r="G1" s="9"/>
      <c r="H1" s="9"/>
      <c r="I1" s="9"/>
      <c r="J1" s="9"/>
      <c r="M1" s="3"/>
    </row>
    <row r="2" spans="1:13" ht="19.5" customHeight="1" x14ac:dyDescent="0.2">
      <c r="B2" s="4" t="s">
        <v>8</v>
      </c>
    </row>
    <row r="3" spans="1:13" ht="18" customHeight="1" x14ac:dyDescent="0.2">
      <c r="A3" s="14" t="s">
        <v>17</v>
      </c>
      <c r="B3" s="6" t="s">
        <v>0</v>
      </c>
      <c r="C3" s="6" t="s">
        <v>1</v>
      </c>
      <c r="D3" s="11" t="s">
        <v>2</v>
      </c>
      <c r="E3" s="11" t="s">
        <v>3</v>
      </c>
      <c r="F3" s="11" t="s">
        <v>4</v>
      </c>
      <c r="G3" s="11" t="s">
        <v>28</v>
      </c>
      <c r="H3" s="11" t="s">
        <v>26</v>
      </c>
      <c r="I3" s="11" t="s">
        <v>5</v>
      </c>
      <c r="J3" s="11" t="s">
        <v>6</v>
      </c>
      <c r="K3" s="6" t="s">
        <v>7</v>
      </c>
      <c r="L3" s="6" t="s">
        <v>18</v>
      </c>
      <c r="M3" s="18" t="s">
        <v>29</v>
      </c>
    </row>
    <row r="4" spans="1:13" x14ac:dyDescent="0.2">
      <c r="A4" s="1">
        <f>ROW()-3</f>
        <v>1</v>
      </c>
      <c r="B4" s="5" t="str">
        <f>'Shooter Information'!B5</f>
        <v>Prairie City Slim</v>
      </c>
      <c r="C4" s="5" t="str">
        <f>'Shooter Information'!C5</f>
        <v xml:space="preserve"> </v>
      </c>
      <c r="D4" s="15">
        <v>2</v>
      </c>
      <c r="E4" s="12">
        <v>42.08</v>
      </c>
      <c r="F4" s="12"/>
      <c r="G4" s="15"/>
      <c r="H4" s="12"/>
      <c r="I4" s="12"/>
      <c r="J4" s="12"/>
      <c r="K4" s="5">
        <f>(D4*5)+E4-F4+(G4*10)+(H4*30)+(I4*999)+(J4*999.99)</f>
        <v>52.08</v>
      </c>
      <c r="L4" s="5">
        <f>RANK(K4,K4:K10,1)</f>
        <v>5</v>
      </c>
      <c r="M4" s="17">
        <f t="shared" ref="M4:M10" si="0">(SUM(D4+G4+H4+I4+J4))</f>
        <v>2</v>
      </c>
    </row>
    <row r="5" spans="1:13" x14ac:dyDescent="0.2">
      <c r="A5" s="1">
        <f t="shared" ref="A5:A10" si="1">ROW()-3</f>
        <v>2</v>
      </c>
      <c r="B5" s="5" t="str">
        <f>'Shooter Information'!B6</f>
        <v>Burke</v>
      </c>
      <c r="C5" s="5" t="str">
        <f>'Shooter Information'!C6</f>
        <v xml:space="preserve"> </v>
      </c>
      <c r="D5" s="12">
        <v>2</v>
      </c>
      <c r="E5" s="12">
        <v>42.93</v>
      </c>
      <c r="F5" s="12"/>
      <c r="G5" s="12"/>
      <c r="H5" s="12"/>
      <c r="I5" s="12"/>
      <c r="J5" s="12"/>
      <c r="K5" s="5">
        <f t="shared" ref="K5:K10" si="2">(D5*5)+E5-F5+(G5*10)+(H5*30)+(I5*999)+(J5*999.99)</f>
        <v>52.93</v>
      </c>
      <c r="L5" s="5">
        <f>RANK(K5,K4:K10,1)</f>
        <v>6</v>
      </c>
      <c r="M5" s="17">
        <f t="shared" si="0"/>
        <v>2</v>
      </c>
    </row>
    <row r="6" spans="1:13" x14ac:dyDescent="0.2">
      <c r="A6" s="1">
        <f t="shared" si="1"/>
        <v>3</v>
      </c>
      <c r="B6" s="5" t="str">
        <f>'Shooter Information'!B7</f>
        <v>Nutmegger</v>
      </c>
      <c r="C6" s="5" t="str">
        <f>'Shooter Information'!C7</f>
        <v xml:space="preserve"> </v>
      </c>
      <c r="D6" s="12">
        <v>0</v>
      </c>
      <c r="E6" s="12">
        <v>36.75</v>
      </c>
      <c r="F6" s="12"/>
      <c r="G6" s="12">
        <v>0</v>
      </c>
      <c r="H6" s="12"/>
      <c r="I6" s="12"/>
      <c r="J6" s="12"/>
      <c r="K6" s="5">
        <f t="shared" si="2"/>
        <v>36.75</v>
      </c>
      <c r="L6" s="5">
        <f>RANK(K6,K4:K10,1)</f>
        <v>2</v>
      </c>
      <c r="M6" s="17">
        <f t="shared" si="0"/>
        <v>0</v>
      </c>
    </row>
    <row r="7" spans="1:13" x14ac:dyDescent="0.2">
      <c r="A7" s="1">
        <f t="shared" si="1"/>
        <v>4</v>
      </c>
      <c r="B7" s="5" t="str">
        <f>'Shooter Information'!B8</f>
        <v>Rooster</v>
      </c>
      <c r="C7" s="5" t="str">
        <f>'Shooter Information'!C8</f>
        <v xml:space="preserve"> </v>
      </c>
      <c r="D7" s="12">
        <v>1</v>
      </c>
      <c r="E7" s="12">
        <v>34.11</v>
      </c>
      <c r="F7" s="12"/>
      <c r="G7" s="12"/>
      <c r="H7" s="12"/>
      <c r="I7" s="12"/>
      <c r="J7" s="12"/>
      <c r="K7" s="5">
        <f t="shared" si="2"/>
        <v>39.11</v>
      </c>
      <c r="L7" s="5">
        <f>RANK(K7,K4:K10,1)</f>
        <v>3</v>
      </c>
      <c r="M7" s="17">
        <f t="shared" si="0"/>
        <v>1</v>
      </c>
    </row>
    <row r="8" spans="1:13" x14ac:dyDescent="0.2">
      <c r="A8" s="1">
        <f t="shared" si="1"/>
        <v>5</v>
      </c>
      <c r="B8" s="5" t="str">
        <f>'Shooter Information'!B9</f>
        <v>Louie</v>
      </c>
      <c r="C8" s="5" t="str">
        <f>'Shooter Information'!C9</f>
        <v xml:space="preserve"> </v>
      </c>
      <c r="D8" s="12">
        <v>1</v>
      </c>
      <c r="E8" s="12">
        <v>60.15</v>
      </c>
      <c r="F8" s="12"/>
      <c r="G8" s="12"/>
      <c r="H8" s="12"/>
      <c r="I8" s="12"/>
      <c r="J8" s="12"/>
      <c r="K8" s="5">
        <f t="shared" si="2"/>
        <v>65.150000000000006</v>
      </c>
      <c r="L8" s="5">
        <f>RANK(K8,K4:K10,1)</f>
        <v>7</v>
      </c>
      <c r="M8" s="17">
        <f t="shared" si="0"/>
        <v>1</v>
      </c>
    </row>
    <row r="9" spans="1:13" x14ac:dyDescent="0.2">
      <c r="A9" s="1">
        <f t="shared" si="1"/>
        <v>6</v>
      </c>
      <c r="B9" s="5" t="str">
        <f>'Shooter Information'!B10</f>
        <v>Nelson</v>
      </c>
      <c r="C9" s="5" t="str">
        <f>'Shooter Information'!C10</f>
        <v xml:space="preserve"> </v>
      </c>
      <c r="D9" s="12">
        <v>2</v>
      </c>
      <c r="E9" s="12">
        <v>39.07</v>
      </c>
      <c r="F9" s="12"/>
      <c r="G9" s="12"/>
      <c r="H9" s="12"/>
      <c r="I9" s="12"/>
      <c r="J9" s="12"/>
      <c r="K9" s="5">
        <f t="shared" si="2"/>
        <v>49.07</v>
      </c>
      <c r="L9" s="5">
        <f>RANK(K9,K4:K10,1)</f>
        <v>4</v>
      </c>
      <c r="M9" s="17">
        <f t="shared" si="0"/>
        <v>2</v>
      </c>
    </row>
    <row r="10" spans="1:13" x14ac:dyDescent="0.2">
      <c r="A10" s="1">
        <f t="shared" si="1"/>
        <v>7</v>
      </c>
      <c r="B10" s="5" t="str">
        <f>'Shooter Information'!B11</f>
        <v>Flatboat Bob</v>
      </c>
      <c r="C10" s="5" t="str">
        <f>'Shooter Information'!C11</f>
        <v xml:space="preserve"> </v>
      </c>
      <c r="D10" s="12"/>
      <c r="E10" s="12">
        <v>34.69</v>
      </c>
      <c r="F10" s="12"/>
      <c r="G10" s="12"/>
      <c r="H10" s="12"/>
      <c r="I10" s="12"/>
      <c r="J10" s="12"/>
      <c r="K10" s="5">
        <f t="shared" si="2"/>
        <v>34.69</v>
      </c>
      <c r="L10" s="5">
        <f>RANK(K10,K4:K10,1)</f>
        <v>1</v>
      </c>
      <c r="M10" s="17">
        <f t="shared" si="0"/>
        <v>0</v>
      </c>
    </row>
  </sheetData>
  <mergeCells count="1">
    <mergeCell ref="E1:F1"/>
  </mergeCells>
  <pageMargins left="0.75" right="0.75" top="1" bottom="1" header="0.5" footer="0.5"/>
  <pageSetup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M10"/>
  <sheetViews>
    <sheetView showZeros="0" workbookViewId="0"/>
  </sheetViews>
  <sheetFormatPr defaultRowHeight="12.75" x14ac:dyDescent="0.2"/>
  <cols>
    <col min="1" max="1" width="7.7109375" style="10" customWidth="1"/>
    <col min="2" max="2" width="24.7109375" style="10" customWidth="1"/>
    <col min="3" max="3" width="5.7109375" style="10" customWidth="1"/>
    <col min="4" max="4" width="6.7109375" style="10" customWidth="1"/>
    <col min="5" max="5" width="9.7109375" style="10" customWidth="1"/>
    <col min="6" max="10" width="6.7109375" style="10" customWidth="1"/>
    <col min="11" max="11" width="9.7109375" style="10" customWidth="1"/>
    <col min="13" max="13" width="9.140625" style="16"/>
  </cols>
  <sheetData>
    <row r="1" spans="1:13" s="2" customFormat="1" ht="25.5" customHeight="1" x14ac:dyDescent="0.2">
      <c r="A1" s="9"/>
      <c r="B1" s="7" t="s">
        <v>35</v>
      </c>
      <c r="C1" s="9"/>
      <c r="D1" s="7" t="s">
        <v>15</v>
      </c>
      <c r="E1" s="8">
        <f>'Shooter Information'!$E$2</f>
        <v>43020</v>
      </c>
      <c r="F1" s="9"/>
      <c r="G1" s="9"/>
      <c r="H1" s="9"/>
      <c r="I1" s="9"/>
      <c r="J1" s="9"/>
      <c r="K1" s="9"/>
      <c r="M1" s="3"/>
    </row>
    <row r="2" spans="1:13" ht="19.5" customHeight="1" x14ac:dyDescent="0.2">
      <c r="B2" s="13" t="s">
        <v>9</v>
      </c>
    </row>
    <row r="3" spans="1:13" ht="18" customHeight="1" x14ac:dyDescent="0.2">
      <c r="A3" s="14" t="s">
        <v>17</v>
      </c>
      <c r="B3" s="11" t="s">
        <v>0</v>
      </c>
      <c r="C3" s="11" t="s">
        <v>1</v>
      </c>
      <c r="D3" s="11" t="s">
        <v>2</v>
      </c>
      <c r="E3" s="11" t="s">
        <v>3</v>
      </c>
      <c r="F3" s="11" t="s">
        <v>4</v>
      </c>
      <c r="G3" s="11" t="s">
        <v>28</v>
      </c>
      <c r="H3" s="11" t="s">
        <v>26</v>
      </c>
      <c r="I3" s="11" t="s">
        <v>5</v>
      </c>
      <c r="J3" s="11" t="s">
        <v>6</v>
      </c>
      <c r="K3" s="11" t="s">
        <v>7</v>
      </c>
      <c r="L3" s="6" t="s">
        <v>18</v>
      </c>
      <c r="M3" s="18" t="s">
        <v>29</v>
      </c>
    </row>
    <row r="4" spans="1:13" x14ac:dyDescent="0.2">
      <c r="A4" s="1">
        <f>ROW()-3</f>
        <v>1</v>
      </c>
      <c r="B4" s="5" t="str">
        <f>'Shooter Information'!B5</f>
        <v>Prairie City Slim</v>
      </c>
      <c r="C4" s="5" t="str">
        <f>'Shooter Information'!C5</f>
        <v xml:space="preserve"> </v>
      </c>
      <c r="D4" s="12">
        <v>0</v>
      </c>
      <c r="E4" s="12">
        <v>45.72</v>
      </c>
      <c r="F4" s="12"/>
      <c r="G4" s="12"/>
      <c r="H4" s="12"/>
      <c r="I4" s="12"/>
      <c r="J4" s="12"/>
      <c r="K4" s="5">
        <f>(D4*5)+E4-F4+(G4*10)+(H4*30)+(I4*999)+(J4*999.99)</f>
        <v>45.72</v>
      </c>
      <c r="L4" s="5">
        <f>RANK(K4,K4:K10,1)</f>
        <v>5</v>
      </c>
      <c r="M4" s="17">
        <f>(SUM(D4+G4+H4+I4+J4))</f>
        <v>0</v>
      </c>
    </row>
    <row r="5" spans="1:13" x14ac:dyDescent="0.2">
      <c r="A5" s="1">
        <f t="shared" ref="A5:A10" si="0">ROW()-3</f>
        <v>2</v>
      </c>
      <c r="B5" s="5" t="str">
        <f>'Shooter Information'!B6</f>
        <v>Burke</v>
      </c>
      <c r="C5" s="5" t="str">
        <f>'Shooter Information'!C6</f>
        <v xml:space="preserve"> </v>
      </c>
      <c r="D5" s="12"/>
      <c r="E5" s="12">
        <v>40.090000000000003</v>
      </c>
      <c r="F5" s="12"/>
      <c r="G5" s="12">
        <v>0</v>
      </c>
      <c r="H5" s="12"/>
      <c r="I5" s="12"/>
      <c r="J5" s="12"/>
      <c r="K5" s="5">
        <f t="shared" ref="K5:K10" si="1">(D5*5)+E5-F5+(G5*10)+(H5*30)+(I5*999)+(J5*999.99)</f>
        <v>40.090000000000003</v>
      </c>
      <c r="L5" s="5">
        <f>RANK(K5,K4:K10,1)</f>
        <v>3</v>
      </c>
      <c r="M5" s="17">
        <f t="shared" ref="M5:M10" si="2">(SUM(D5+G5+H5+I5+J5))</f>
        <v>0</v>
      </c>
    </row>
    <row r="6" spans="1:13" x14ac:dyDescent="0.2">
      <c r="A6" s="1">
        <f t="shared" si="0"/>
        <v>3</v>
      </c>
      <c r="B6" s="5" t="str">
        <f>'Shooter Information'!B7</f>
        <v>Nutmegger</v>
      </c>
      <c r="C6" s="5" t="str">
        <f>'Shooter Information'!C7</f>
        <v xml:space="preserve"> </v>
      </c>
      <c r="D6" s="12">
        <v>0</v>
      </c>
      <c r="E6" s="12">
        <v>35.33</v>
      </c>
      <c r="F6" s="12"/>
      <c r="G6" s="12"/>
      <c r="H6" s="12"/>
      <c r="I6" s="12"/>
      <c r="J6" s="12"/>
      <c r="K6" s="5">
        <f t="shared" si="1"/>
        <v>35.33</v>
      </c>
      <c r="L6" s="5">
        <f>RANK(K6,K4:K10,1)</f>
        <v>1</v>
      </c>
      <c r="M6" s="17">
        <f t="shared" si="2"/>
        <v>0</v>
      </c>
    </row>
    <row r="7" spans="1:13" x14ac:dyDescent="0.2">
      <c r="A7" s="1">
        <f t="shared" si="0"/>
        <v>4</v>
      </c>
      <c r="B7" s="5" t="str">
        <f>'Shooter Information'!B8</f>
        <v>Rooster</v>
      </c>
      <c r="C7" s="5" t="str">
        <f>'Shooter Information'!C8</f>
        <v xml:space="preserve"> </v>
      </c>
      <c r="D7" s="12">
        <v>1</v>
      </c>
      <c r="E7" s="12">
        <v>39.86</v>
      </c>
      <c r="F7" s="12"/>
      <c r="G7" s="12"/>
      <c r="H7" s="12"/>
      <c r="I7" s="12"/>
      <c r="J7" s="12"/>
      <c r="K7" s="5">
        <f t="shared" si="1"/>
        <v>44.86</v>
      </c>
      <c r="L7" s="5">
        <f>RANK(K7,K4:K10,1)</f>
        <v>4</v>
      </c>
      <c r="M7" s="17">
        <f t="shared" si="2"/>
        <v>1</v>
      </c>
    </row>
    <row r="8" spans="1:13" x14ac:dyDescent="0.2">
      <c r="A8" s="1">
        <f t="shared" si="0"/>
        <v>5</v>
      </c>
      <c r="B8" s="5" t="str">
        <f>'Shooter Information'!B9</f>
        <v>Louie</v>
      </c>
      <c r="C8" s="5" t="str">
        <f>'Shooter Information'!C9</f>
        <v xml:space="preserve"> </v>
      </c>
      <c r="D8" s="12">
        <v>2</v>
      </c>
      <c r="E8" s="12">
        <v>56.02</v>
      </c>
      <c r="F8" s="12"/>
      <c r="G8" s="12">
        <v>1</v>
      </c>
      <c r="H8" s="12"/>
      <c r="I8" s="12"/>
      <c r="J8" s="12"/>
      <c r="K8" s="5">
        <f t="shared" si="1"/>
        <v>76.02000000000001</v>
      </c>
      <c r="L8" s="5">
        <f>RANK(K8,K4:K10,1)</f>
        <v>7</v>
      </c>
      <c r="M8" s="17">
        <f t="shared" si="2"/>
        <v>3</v>
      </c>
    </row>
    <row r="9" spans="1:13" x14ac:dyDescent="0.2">
      <c r="A9" s="1">
        <f t="shared" si="0"/>
        <v>6</v>
      </c>
      <c r="B9" s="5" t="str">
        <f>'Shooter Information'!B10</f>
        <v>Nelson</v>
      </c>
      <c r="C9" s="5" t="str">
        <f>'Shooter Information'!C10</f>
        <v xml:space="preserve"> </v>
      </c>
      <c r="D9" s="12">
        <v>3</v>
      </c>
      <c r="E9" s="12">
        <v>50</v>
      </c>
      <c r="F9" s="12"/>
      <c r="G9" s="12">
        <v>0</v>
      </c>
      <c r="H9" s="12"/>
      <c r="I9" s="12"/>
      <c r="J9" s="12"/>
      <c r="K9" s="5">
        <f t="shared" si="1"/>
        <v>65</v>
      </c>
      <c r="L9" s="5">
        <f>RANK(K9,K4:K10,1)</f>
        <v>6</v>
      </c>
      <c r="M9" s="17">
        <f t="shared" si="2"/>
        <v>3</v>
      </c>
    </row>
    <row r="10" spans="1:13" x14ac:dyDescent="0.2">
      <c r="A10" s="1">
        <f t="shared" si="0"/>
        <v>7</v>
      </c>
      <c r="B10" s="5" t="str">
        <f>'Shooter Information'!B11</f>
        <v>Flatboat Bob</v>
      </c>
      <c r="C10" s="5" t="str">
        <f>'Shooter Information'!C11</f>
        <v xml:space="preserve"> </v>
      </c>
      <c r="D10" s="12"/>
      <c r="E10" s="12">
        <v>39.19</v>
      </c>
      <c r="F10" s="12"/>
      <c r="G10" s="12"/>
      <c r="H10" s="12"/>
      <c r="I10" s="12"/>
      <c r="J10" s="12"/>
      <c r="K10" s="5">
        <f t="shared" si="1"/>
        <v>39.19</v>
      </c>
      <c r="L10" s="5">
        <f>RANK(K10,K4:K10,1)</f>
        <v>2</v>
      </c>
      <c r="M10" s="17">
        <f t="shared" si="2"/>
        <v>0</v>
      </c>
    </row>
  </sheetData>
  <pageMargins left="0.75" right="0.75" top="1" bottom="1" header="0.5" footer="0.5"/>
  <pageSetup orientation="portrait" horizontalDpi="4294967292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M10"/>
  <sheetViews>
    <sheetView showZeros="0" workbookViewId="0"/>
  </sheetViews>
  <sheetFormatPr defaultRowHeight="12.75" x14ac:dyDescent="0.2"/>
  <cols>
    <col min="1" max="1" width="7.7109375" style="10" customWidth="1"/>
    <col min="2" max="2" width="24.7109375" style="10" customWidth="1"/>
    <col min="3" max="3" width="5.7109375" style="10" customWidth="1"/>
    <col min="4" max="4" width="6.7109375" style="10" customWidth="1"/>
    <col min="5" max="5" width="9.7109375" style="10" customWidth="1"/>
    <col min="6" max="10" width="6.7109375" style="10" customWidth="1"/>
    <col min="11" max="11" width="9.7109375" style="10" customWidth="1"/>
    <col min="13" max="13" width="9.140625" style="16"/>
  </cols>
  <sheetData>
    <row r="1" spans="1:13" s="2" customFormat="1" ht="25.5" customHeight="1" x14ac:dyDescent="0.2">
      <c r="A1" s="9"/>
      <c r="B1" s="7" t="s">
        <v>35</v>
      </c>
      <c r="C1" s="9"/>
      <c r="D1" s="7" t="s">
        <v>15</v>
      </c>
      <c r="E1" s="8">
        <f>'Shooter Information'!$E$2</f>
        <v>43020</v>
      </c>
      <c r="F1" s="9"/>
      <c r="G1" s="9"/>
      <c r="H1" s="9"/>
      <c r="I1" s="9"/>
      <c r="J1" s="9"/>
      <c r="K1" s="9"/>
      <c r="M1" s="3"/>
    </row>
    <row r="2" spans="1:13" ht="19.5" customHeight="1" x14ac:dyDescent="0.2">
      <c r="B2" s="13" t="s">
        <v>10</v>
      </c>
    </row>
    <row r="3" spans="1:13" ht="18" customHeight="1" x14ac:dyDescent="0.2">
      <c r="A3" s="14" t="s">
        <v>17</v>
      </c>
      <c r="B3" s="11" t="s">
        <v>0</v>
      </c>
      <c r="C3" s="11" t="s">
        <v>1</v>
      </c>
      <c r="D3" s="11" t="s">
        <v>2</v>
      </c>
      <c r="E3" s="11" t="s">
        <v>3</v>
      </c>
      <c r="F3" s="11" t="s">
        <v>4</v>
      </c>
      <c r="G3" s="11" t="s">
        <v>28</v>
      </c>
      <c r="H3" s="11" t="s">
        <v>26</v>
      </c>
      <c r="I3" s="11" t="s">
        <v>5</v>
      </c>
      <c r="J3" s="11" t="s">
        <v>6</v>
      </c>
      <c r="K3" s="11" t="s">
        <v>7</v>
      </c>
      <c r="L3" s="6" t="s">
        <v>18</v>
      </c>
      <c r="M3" s="18" t="s">
        <v>29</v>
      </c>
    </row>
    <row r="4" spans="1:13" x14ac:dyDescent="0.2">
      <c r="A4" s="1">
        <f>ROW()-3</f>
        <v>1</v>
      </c>
      <c r="B4" s="5" t="str">
        <f>'Shooter Information'!B5</f>
        <v>Prairie City Slim</v>
      </c>
      <c r="C4" s="5" t="str">
        <f>'Shooter Information'!C5</f>
        <v xml:space="preserve"> </v>
      </c>
      <c r="D4" s="12"/>
      <c r="E4" s="12">
        <v>39.97</v>
      </c>
      <c r="F4" s="12"/>
      <c r="G4" s="12"/>
      <c r="H4" s="12"/>
      <c r="I4" s="12"/>
      <c r="J4" s="12"/>
      <c r="K4" s="5">
        <f>(D4*5)+E4-F4+(G4*10)+(H4*30)+(I4*999)+(J4*999.99)</f>
        <v>39.97</v>
      </c>
      <c r="L4" s="5">
        <f>RANK(K4,K4:K10,1)</f>
        <v>4</v>
      </c>
      <c r="M4" s="17">
        <f>(SUM(D4+G4+H4+I4+J4))</f>
        <v>0</v>
      </c>
    </row>
    <row r="5" spans="1:13" x14ac:dyDescent="0.2">
      <c r="A5" s="1">
        <f t="shared" ref="A5:A10" si="0">ROW()-3</f>
        <v>2</v>
      </c>
      <c r="B5" s="5" t="str">
        <f>'Shooter Information'!B6</f>
        <v>Burke</v>
      </c>
      <c r="C5" s="5" t="str">
        <f>'Shooter Information'!C6</f>
        <v xml:space="preserve"> </v>
      </c>
      <c r="D5" s="12">
        <v>3</v>
      </c>
      <c r="E5" s="12">
        <v>40.78</v>
      </c>
      <c r="F5" s="12"/>
      <c r="G5" s="12"/>
      <c r="H5" s="12"/>
      <c r="I5" s="12"/>
      <c r="J5" s="12"/>
      <c r="K5" s="5">
        <f t="shared" ref="K5:K10" si="1">(D5*5)+E5-F5+(G5*10)+(H5*30)+(I5*999)+(J5*999.99)</f>
        <v>55.78</v>
      </c>
      <c r="L5" s="5">
        <f>RANK(K5,K4:K10,1)</f>
        <v>6</v>
      </c>
      <c r="M5" s="17">
        <f t="shared" ref="M5:M10" si="2">(SUM(D5+G5+H5+I5+J5))</f>
        <v>3</v>
      </c>
    </row>
    <row r="6" spans="1:13" x14ac:dyDescent="0.2">
      <c r="A6" s="1">
        <f t="shared" si="0"/>
        <v>3</v>
      </c>
      <c r="B6" s="5" t="str">
        <f>'Shooter Information'!B7</f>
        <v>Nutmegger</v>
      </c>
      <c r="C6" s="5" t="str">
        <f>'Shooter Information'!C7</f>
        <v xml:space="preserve"> </v>
      </c>
      <c r="D6" s="12">
        <v>0</v>
      </c>
      <c r="E6" s="12">
        <v>33.93</v>
      </c>
      <c r="F6" s="12"/>
      <c r="G6" s="12"/>
      <c r="H6" s="12"/>
      <c r="I6" s="12"/>
      <c r="J6" s="12"/>
      <c r="K6" s="5">
        <f t="shared" si="1"/>
        <v>33.93</v>
      </c>
      <c r="L6" s="5">
        <f>RANK(K6,K4:K10,1)</f>
        <v>1</v>
      </c>
      <c r="M6" s="17">
        <f t="shared" si="2"/>
        <v>0</v>
      </c>
    </row>
    <row r="7" spans="1:13" x14ac:dyDescent="0.2">
      <c r="A7" s="1">
        <f t="shared" si="0"/>
        <v>4</v>
      </c>
      <c r="B7" s="5" t="str">
        <f>'Shooter Information'!B8</f>
        <v>Rooster</v>
      </c>
      <c r="C7" s="5" t="str">
        <f>'Shooter Information'!C8</f>
        <v xml:space="preserve"> </v>
      </c>
      <c r="D7" s="12">
        <v>0</v>
      </c>
      <c r="E7" s="12">
        <v>37.36</v>
      </c>
      <c r="F7" s="12"/>
      <c r="G7" s="12"/>
      <c r="H7" s="12"/>
      <c r="I7" s="12"/>
      <c r="J7" s="12"/>
      <c r="K7" s="5">
        <f t="shared" si="1"/>
        <v>37.36</v>
      </c>
      <c r="L7" s="5">
        <f>RANK(K7,K4:K10,1)</f>
        <v>3</v>
      </c>
      <c r="M7" s="17">
        <f t="shared" si="2"/>
        <v>0</v>
      </c>
    </row>
    <row r="8" spans="1:13" x14ac:dyDescent="0.2">
      <c r="A8" s="1">
        <f t="shared" si="0"/>
        <v>5</v>
      </c>
      <c r="B8" s="5" t="str">
        <f>'Shooter Information'!B9</f>
        <v>Louie</v>
      </c>
      <c r="C8" s="5" t="str">
        <f>'Shooter Information'!C9</f>
        <v xml:space="preserve"> </v>
      </c>
      <c r="D8" s="12">
        <v>1</v>
      </c>
      <c r="E8" s="12">
        <v>41.56</v>
      </c>
      <c r="F8" s="12"/>
      <c r="G8" s="12">
        <v>0</v>
      </c>
      <c r="H8" s="12"/>
      <c r="I8" s="12"/>
      <c r="J8" s="12"/>
      <c r="K8" s="5">
        <f t="shared" si="1"/>
        <v>46.56</v>
      </c>
      <c r="L8" s="5">
        <f>RANK(K8,K4:K10,1)</f>
        <v>5</v>
      </c>
      <c r="M8" s="17">
        <f t="shared" si="2"/>
        <v>1</v>
      </c>
    </row>
    <row r="9" spans="1:13" x14ac:dyDescent="0.2">
      <c r="A9" s="1">
        <f t="shared" si="0"/>
        <v>6</v>
      </c>
      <c r="B9" s="5" t="str">
        <f>'Shooter Information'!B10</f>
        <v>Nelson</v>
      </c>
      <c r="C9" s="5" t="str">
        <f>'Shooter Information'!C10</f>
        <v xml:space="preserve"> </v>
      </c>
      <c r="D9" s="12">
        <v>11</v>
      </c>
      <c r="E9" s="12">
        <v>38.03</v>
      </c>
      <c r="F9" s="12"/>
      <c r="G9" s="12"/>
      <c r="H9" s="12"/>
      <c r="I9" s="12"/>
      <c r="J9" s="12"/>
      <c r="K9" s="5">
        <f t="shared" si="1"/>
        <v>93.03</v>
      </c>
      <c r="L9" s="5">
        <f>RANK(K9,K4:K10,1)</f>
        <v>7</v>
      </c>
      <c r="M9" s="17">
        <f t="shared" si="2"/>
        <v>11</v>
      </c>
    </row>
    <row r="10" spans="1:13" x14ac:dyDescent="0.2">
      <c r="A10" s="1">
        <f t="shared" si="0"/>
        <v>7</v>
      </c>
      <c r="B10" s="5" t="str">
        <f>'Shooter Information'!B11</f>
        <v>Flatboat Bob</v>
      </c>
      <c r="C10" s="5" t="str">
        <f>'Shooter Information'!C11</f>
        <v xml:space="preserve"> </v>
      </c>
      <c r="D10" s="12"/>
      <c r="E10" s="12">
        <v>36.26</v>
      </c>
      <c r="F10" s="12"/>
      <c r="G10" s="12">
        <v>0</v>
      </c>
      <c r="H10" s="12"/>
      <c r="I10" s="12"/>
      <c r="J10" s="12"/>
      <c r="K10" s="5">
        <f t="shared" si="1"/>
        <v>36.26</v>
      </c>
      <c r="L10" s="5">
        <f>RANK(K10,K4:K10,1)</f>
        <v>2</v>
      </c>
      <c r="M10" s="17">
        <f t="shared" si="2"/>
        <v>0</v>
      </c>
    </row>
  </sheetData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M10"/>
  <sheetViews>
    <sheetView showZeros="0" workbookViewId="0"/>
  </sheetViews>
  <sheetFormatPr defaultRowHeight="12.75" x14ac:dyDescent="0.2"/>
  <cols>
    <col min="1" max="1" width="7.7109375" style="10" customWidth="1"/>
    <col min="2" max="2" width="24.7109375" style="10" customWidth="1"/>
    <col min="3" max="3" width="5.7109375" style="10" customWidth="1"/>
    <col min="4" max="4" width="6.7109375" style="10" customWidth="1"/>
    <col min="5" max="5" width="9.7109375" style="10" customWidth="1"/>
    <col min="6" max="10" width="6.7109375" style="10" customWidth="1"/>
    <col min="11" max="11" width="9.7109375" style="10" customWidth="1"/>
    <col min="13" max="13" width="9.140625" style="16"/>
  </cols>
  <sheetData>
    <row r="1" spans="1:13" s="2" customFormat="1" ht="25.5" customHeight="1" x14ac:dyDescent="0.2">
      <c r="A1" s="9"/>
      <c r="B1" s="7" t="s">
        <v>35</v>
      </c>
      <c r="C1" s="9"/>
      <c r="D1" s="7" t="s">
        <v>15</v>
      </c>
      <c r="E1" s="8">
        <f>'Shooter Information'!$E$2</f>
        <v>43020</v>
      </c>
      <c r="F1" s="9"/>
      <c r="G1" s="9"/>
      <c r="H1" s="9"/>
      <c r="I1" s="9"/>
      <c r="J1" s="9"/>
      <c r="K1" s="9"/>
      <c r="M1" s="3"/>
    </row>
    <row r="2" spans="1:13" ht="19.5" customHeight="1" x14ac:dyDescent="0.2">
      <c r="B2" s="13" t="s">
        <v>11</v>
      </c>
    </row>
    <row r="3" spans="1:13" ht="18" customHeight="1" x14ac:dyDescent="0.2">
      <c r="A3" s="14" t="s">
        <v>17</v>
      </c>
      <c r="B3" s="11" t="s">
        <v>0</v>
      </c>
      <c r="C3" s="11" t="s">
        <v>1</v>
      </c>
      <c r="D3" s="11" t="s">
        <v>2</v>
      </c>
      <c r="E3" s="11" t="s">
        <v>3</v>
      </c>
      <c r="F3" s="11" t="s">
        <v>4</v>
      </c>
      <c r="G3" s="11" t="s">
        <v>28</v>
      </c>
      <c r="H3" s="11" t="s">
        <v>26</v>
      </c>
      <c r="I3" s="11" t="s">
        <v>5</v>
      </c>
      <c r="J3" s="11" t="s">
        <v>6</v>
      </c>
      <c r="K3" s="11" t="s">
        <v>7</v>
      </c>
      <c r="L3" s="6" t="s">
        <v>18</v>
      </c>
      <c r="M3" s="18" t="s">
        <v>29</v>
      </c>
    </row>
    <row r="4" spans="1:13" x14ac:dyDescent="0.2">
      <c r="A4" s="1">
        <f>ROW()-3</f>
        <v>1</v>
      </c>
      <c r="B4" s="5" t="str">
        <f>'Shooter Information'!B5</f>
        <v>Prairie City Slim</v>
      </c>
      <c r="C4" s="5" t="str">
        <f>'Shooter Information'!C5</f>
        <v xml:space="preserve"> </v>
      </c>
      <c r="D4" s="12">
        <v>1</v>
      </c>
      <c r="E4" s="12">
        <v>61.83</v>
      </c>
      <c r="F4" s="12"/>
      <c r="G4" s="12"/>
      <c r="H4" s="12"/>
      <c r="I4" s="12"/>
      <c r="J4" s="12"/>
      <c r="K4" s="5">
        <f>(D4*5)+E4-F4+(G4*10)+(H4*30)+(I4*999)+(J4*999.99)</f>
        <v>66.83</v>
      </c>
      <c r="L4" s="5">
        <f>RANK(K4,K4:K10,1)</f>
        <v>7</v>
      </c>
      <c r="M4" s="17">
        <f>(SUM(D4+G4+H4+I4+J4))</f>
        <v>1</v>
      </c>
    </row>
    <row r="5" spans="1:13" x14ac:dyDescent="0.2">
      <c r="A5" s="1">
        <f t="shared" ref="A5:A10" si="0">ROW()-3</f>
        <v>2</v>
      </c>
      <c r="B5" s="5" t="str">
        <f>'Shooter Information'!B6</f>
        <v>Burke</v>
      </c>
      <c r="C5" s="5" t="str">
        <f>'Shooter Information'!C6</f>
        <v xml:space="preserve"> </v>
      </c>
      <c r="D5" s="12">
        <v>3</v>
      </c>
      <c r="E5" s="12">
        <v>41.92</v>
      </c>
      <c r="F5" s="12"/>
      <c r="G5" s="12"/>
      <c r="H5" s="12"/>
      <c r="I5" s="12"/>
      <c r="J5" s="12"/>
      <c r="K5" s="5">
        <f t="shared" ref="K5:K10" si="1">(D5*5)+E5-F5+(G5*10)+(H5*30)+(I5*999)+(J5*999.99)</f>
        <v>56.92</v>
      </c>
      <c r="L5" s="5">
        <f>RANK(K5,K4:K10,1)</f>
        <v>6</v>
      </c>
      <c r="M5" s="17">
        <f t="shared" ref="M5:M10" si="2">(SUM(D5+G5+H5+I5+J5))</f>
        <v>3</v>
      </c>
    </row>
    <row r="6" spans="1:13" x14ac:dyDescent="0.2">
      <c r="A6" s="1">
        <f t="shared" si="0"/>
        <v>3</v>
      </c>
      <c r="B6" s="5" t="str">
        <f>'Shooter Information'!B7</f>
        <v>Nutmegger</v>
      </c>
      <c r="C6" s="5" t="str">
        <f>'Shooter Information'!C7</f>
        <v xml:space="preserve"> </v>
      </c>
      <c r="D6" s="12"/>
      <c r="E6" s="12">
        <v>43.05</v>
      </c>
      <c r="F6" s="12"/>
      <c r="G6" s="12"/>
      <c r="H6" s="12"/>
      <c r="I6" s="12"/>
      <c r="J6" s="12"/>
      <c r="K6" s="5">
        <f t="shared" si="1"/>
        <v>43.05</v>
      </c>
      <c r="L6" s="5">
        <f>RANK(K6,K4:K10,1)</f>
        <v>3</v>
      </c>
      <c r="M6" s="17">
        <f t="shared" si="2"/>
        <v>0</v>
      </c>
    </row>
    <row r="7" spans="1:13" x14ac:dyDescent="0.2">
      <c r="A7" s="1">
        <f t="shared" si="0"/>
        <v>4</v>
      </c>
      <c r="B7" s="5" t="str">
        <f>'Shooter Information'!B8</f>
        <v>Rooster</v>
      </c>
      <c r="C7" s="5" t="str">
        <f>'Shooter Information'!C8</f>
        <v xml:space="preserve"> </v>
      </c>
      <c r="D7" s="12">
        <v>0</v>
      </c>
      <c r="E7" s="12">
        <v>38.96</v>
      </c>
      <c r="F7" s="12"/>
      <c r="G7" s="12"/>
      <c r="H7" s="12"/>
      <c r="I7" s="12"/>
      <c r="J7" s="12"/>
      <c r="K7" s="5">
        <f t="shared" si="1"/>
        <v>38.96</v>
      </c>
      <c r="L7" s="5">
        <f>RANK(K7,K4:K10,1)</f>
        <v>1</v>
      </c>
      <c r="M7" s="17">
        <f t="shared" si="2"/>
        <v>0</v>
      </c>
    </row>
    <row r="8" spans="1:13" x14ac:dyDescent="0.2">
      <c r="A8" s="1">
        <f t="shared" si="0"/>
        <v>5</v>
      </c>
      <c r="B8" s="5" t="str">
        <f>'Shooter Information'!B9</f>
        <v>Louie</v>
      </c>
      <c r="C8" s="5" t="str">
        <f>'Shooter Information'!C9</f>
        <v xml:space="preserve"> </v>
      </c>
      <c r="D8" s="12">
        <v>0</v>
      </c>
      <c r="E8" s="12">
        <v>45.71</v>
      </c>
      <c r="F8" s="12"/>
      <c r="G8" s="12"/>
      <c r="H8" s="12"/>
      <c r="I8" s="12"/>
      <c r="J8" s="12"/>
      <c r="K8" s="5">
        <f t="shared" si="1"/>
        <v>45.71</v>
      </c>
      <c r="L8" s="5">
        <f>RANK(K8,K4:K10,1)</f>
        <v>4</v>
      </c>
      <c r="M8" s="17">
        <f t="shared" si="2"/>
        <v>0</v>
      </c>
    </row>
    <row r="9" spans="1:13" x14ac:dyDescent="0.2">
      <c r="A9" s="1">
        <f t="shared" si="0"/>
        <v>6</v>
      </c>
      <c r="B9" s="5" t="str">
        <f>'Shooter Information'!B10</f>
        <v>Nelson</v>
      </c>
      <c r="C9" s="5" t="str">
        <f>'Shooter Information'!C10</f>
        <v xml:space="preserve"> </v>
      </c>
      <c r="D9" s="12">
        <v>2</v>
      </c>
      <c r="E9" s="12">
        <v>46.08</v>
      </c>
      <c r="F9" s="12"/>
      <c r="G9" s="12"/>
      <c r="H9" s="12"/>
      <c r="I9" s="12"/>
      <c r="J9" s="12"/>
      <c r="K9" s="5">
        <f t="shared" si="1"/>
        <v>56.08</v>
      </c>
      <c r="L9" s="5">
        <f>RANK(K9,K4:K10,1)</f>
        <v>5</v>
      </c>
      <c r="M9" s="17">
        <f t="shared" si="2"/>
        <v>2</v>
      </c>
    </row>
    <row r="10" spans="1:13" x14ac:dyDescent="0.2">
      <c r="A10" s="1">
        <f t="shared" si="0"/>
        <v>7</v>
      </c>
      <c r="B10" s="5" t="str">
        <f>'Shooter Information'!B11</f>
        <v>Flatboat Bob</v>
      </c>
      <c r="C10" s="5" t="str">
        <f>'Shooter Information'!C11</f>
        <v xml:space="preserve"> </v>
      </c>
      <c r="D10" s="12"/>
      <c r="E10" s="12">
        <v>39.83</v>
      </c>
      <c r="F10" s="12"/>
      <c r="G10" s="12"/>
      <c r="H10" s="12"/>
      <c r="I10" s="12"/>
      <c r="J10" s="12"/>
      <c r="K10" s="5">
        <f t="shared" si="1"/>
        <v>39.83</v>
      </c>
      <c r="L10" s="5">
        <f>RANK(K10,K4:K10,1)</f>
        <v>2</v>
      </c>
      <c r="M10" s="17">
        <f t="shared" si="2"/>
        <v>0</v>
      </c>
    </row>
  </sheetData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M10"/>
  <sheetViews>
    <sheetView showZeros="0" workbookViewId="0"/>
  </sheetViews>
  <sheetFormatPr defaultRowHeight="12.75" x14ac:dyDescent="0.2"/>
  <cols>
    <col min="1" max="1" width="7.7109375" style="10" customWidth="1"/>
    <col min="2" max="2" width="24.7109375" style="10" customWidth="1"/>
    <col min="3" max="3" width="5.7109375" style="10" customWidth="1"/>
    <col min="4" max="4" width="6.7109375" style="10" customWidth="1"/>
    <col min="5" max="5" width="9.7109375" style="10" customWidth="1"/>
    <col min="6" max="10" width="6.7109375" style="10" customWidth="1"/>
    <col min="11" max="11" width="9.7109375" style="10" customWidth="1"/>
    <col min="13" max="13" width="9.140625" style="16"/>
  </cols>
  <sheetData>
    <row r="1" spans="1:13" s="2" customFormat="1" ht="25.5" customHeight="1" x14ac:dyDescent="0.2">
      <c r="A1" s="9"/>
      <c r="B1" s="7" t="s">
        <v>35</v>
      </c>
      <c r="C1" s="9"/>
      <c r="D1" s="7" t="s">
        <v>15</v>
      </c>
      <c r="E1" s="8">
        <f>'Shooter Information'!$E$2</f>
        <v>43020</v>
      </c>
      <c r="F1" s="9"/>
      <c r="G1" s="9"/>
      <c r="H1" s="9"/>
      <c r="I1" s="9"/>
      <c r="J1" s="9"/>
      <c r="K1" s="9"/>
      <c r="M1" s="3"/>
    </row>
    <row r="2" spans="1:13" ht="19.5" customHeight="1" x14ac:dyDescent="0.2">
      <c r="B2" s="13" t="s">
        <v>12</v>
      </c>
    </row>
    <row r="3" spans="1:13" ht="18" customHeight="1" x14ac:dyDescent="0.2">
      <c r="A3" s="14" t="s">
        <v>17</v>
      </c>
      <c r="B3" s="11" t="s">
        <v>0</v>
      </c>
      <c r="C3" s="11" t="s">
        <v>1</v>
      </c>
      <c r="D3" s="11" t="s">
        <v>2</v>
      </c>
      <c r="E3" s="11" t="s">
        <v>3</v>
      </c>
      <c r="F3" s="11" t="s">
        <v>4</v>
      </c>
      <c r="G3" s="11" t="s">
        <v>28</v>
      </c>
      <c r="H3" s="11" t="s">
        <v>26</v>
      </c>
      <c r="I3" s="11" t="s">
        <v>5</v>
      </c>
      <c r="J3" s="11" t="s">
        <v>6</v>
      </c>
      <c r="K3" s="11" t="s">
        <v>7</v>
      </c>
      <c r="L3" s="6" t="s">
        <v>18</v>
      </c>
      <c r="M3" s="18" t="s">
        <v>29</v>
      </c>
    </row>
    <row r="4" spans="1:13" x14ac:dyDescent="0.2">
      <c r="A4" s="1">
        <f>ROW()-3</f>
        <v>1</v>
      </c>
      <c r="B4" s="5" t="str">
        <f>'Shooter Information'!B5</f>
        <v>Prairie City Slim</v>
      </c>
      <c r="C4" s="5" t="str">
        <f>'Shooter Information'!C5</f>
        <v xml:space="preserve"> </v>
      </c>
      <c r="D4" s="12">
        <v>2</v>
      </c>
      <c r="E4" s="12">
        <v>54.46</v>
      </c>
      <c r="F4" s="12"/>
      <c r="G4" s="12"/>
      <c r="H4" s="12"/>
      <c r="I4" s="12"/>
      <c r="J4" s="12"/>
      <c r="K4" s="5">
        <f>(D4*5)+E4-F4+(G4*10)+(H4*30)+(I4*999)+(J4*999.99)</f>
        <v>64.460000000000008</v>
      </c>
      <c r="L4" s="5">
        <f>RANK(K4,K4:K10,1)</f>
        <v>5</v>
      </c>
      <c r="M4" s="17">
        <f>(SUM(D4+G4+H4+I4+J4))</f>
        <v>2</v>
      </c>
    </row>
    <row r="5" spans="1:13" x14ac:dyDescent="0.2">
      <c r="A5" s="1">
        <f t="shared" ref="A5:A10" si="0">ROW()-3</f>
        <v>2</v>
      </c>
      <c r="B5" s="5" t="str">
        <f>'Shooter Information'!B6</f>
        <v>Burke</v>
      </c>
      <c r="C5" s="5" t="str">
        <f>'Shooter Information'!C6</f>
        <v xml:space="preserve"> </v>
      </c>
      <c r="D5" s="12">
        <v>2</v>
      </c>
      <c r="E5" s="12">
        <v>57.44</v>
      </c>
      <c r="F5" s="12"/>
      <c r="G5" s="12"/>
      <c r="H5" s="12"/>
      <c r="I5" s="12"/>
      <c r="J5" s="12"/>
      <c r="K5" s="5">
        <f t="shared" ref="K5:K10" si="1">(D5*5)+E5-F5+(G5*10)+(H5*30)+(I5*999)+(J5*999.99)</f>
        <v>67.44</v>
      </c>
      <c r="L5" s="5">
        <f>RANK(K5,K4:K10,1)</f>
        <v>6</v>
      </c>
      <c r="M5" s="17">
        <f t="shared" ref="M5:M10" si="2">(SUM(D5+G5+H5+I5+J5))</f>
        <v>2</v>
      </c>
    </row>
    <row r="6" spans="1:13" x14ac:dyDescent="0.2">
      <c r="A6" s="1">
        <f t="shared" si="0"/>
        <v>3</v>
      </c>
      <c r="B6" s="5" t="str">
        <f>'Shooter Information'!B7</f>
        <v>Nutmegger</v>
      </c>
      <c r="C6" s="5" t="str">
        <f>'Shooter Information'!C7</f>
        <v xml:space="preserve"> </v>
      </c>
      <c r="D6" s="12">
        <v>2</v>
      </c>
      <c r="E6" s="12">
        <v>48.54</v>
      </c>
      <c r="F6" s="12"/>
      <c r="G6" s="12"/>
      <c r="H6" s="12"/>
      <c r="I6" s="12"/>
      <c r="J6" s="12"/>
      <c r="K6" s="5">
        <f t="shared" si="1"/>
        <v>58.54</v>
      </c>
      <c r="L6" s="5">
        <f>RANK(K6,K4:K10,1)</f>
        <v>4</v>
      </c>
      <c r="M6" s="17">
        <f t="shared" si="2"/>
        <v>2</v>
      </c>
    </row>
    <row r="7" spans="1:13" x14ac:dyDescent="0.2">
      <c r="A7" s="1">
        <f t="shared" si="0"/>
        <v>4</v>
      </c>
      <c r="B7" s="5" t="str">
        <f>'Shooter Information'!B8</f>
        <v>Rooster</v>
      </c>
      <c r="C7" s="5" t="str">
        <f>'Shooter Information'!C8</f>
        <v xml:space="preserve"> </v>
      </c>
      <c r="D7" s="12">
        <v>0</v>
      </c>
      <c r="E7" s="12">
        <v>51.07</v>
      </c>
      <c r="F7" s="12"/>
      <c r="G7" s="12"/>
      <c r="H7" s="12"/>
      <c r="I7" s="12"/>
      <c r="J7" s="12"/>
      <c r="K7" s="5">
        <f t="shared" si="1"/>
        <v>51.07</v>
      </c>
      <c r="L7" s="5">
        <f>RANK(K7,K4:K10,1)</f>
        <v>2</v>
      </c>
      <c r="M7" s="17">
        <f t="shared" si="2"/>
        <v>0</v>
      </c>
    </row>
    <row r="8" spans="1:13" x14ac:dyDescent="0.2">
      <c r="A8" s="1">
        <f t="shared" si="0"/>
        <v>5</v>
      </c>
      <c r="B8" s="5" t="str">
        <f>'Shooter Information'!B9</f>
        <v>Louie</v>
      </c>
      <c r="C8" s="5" t="str">
        <f>'Shooter Information'!C9</f>
        <v xml:space="preserve"> </v>
      </c>
      <c r="D8" s="12">
        <v>1</v>
      </c>
      <c r="E8" s="12">
        <v>52.28</v>
      </c>
      <c r="F8" s="12"/>
      <c r="G8" s="12">
        <v>0</v>
      </c>
      <c r="H8" s="12"/>
      <c r="I8" s="12"/>
      <c r="J8" s="12"/>
      <c r="K8" s="5">
        <f t="shared" si="1"/>
        <v>57.28</v>
      </c>
      <c r="L8" s="5">
        <f>RANK(K8,K4:K10,1)</f>
        <v>3</v>
      </c>
      <c r="M8" s="17">
        <f t="shared" si="2"/>
        <v>1</v>
      </c>
    </row>
    <row r="9" spans="1:13" x14ac:dyDescent="0.2">
      <c r="A9" s="1">
        <f t="shared" si="0"/>
        <v>6</v>
      </c>
      <c r="B9" s="5" t="str">
        <f>'Shooter Information'!B10</f>
        <v>Nelson</v>
      </c>
      <c r="C9" s="5" t="str">
        <f>'Shooter Information'!C10</f>
        <v xml:space="preserve"> </v>
      </c>
      <c r="D9" s="12">
        <v>1</v>
      </c>
      <c r="E9" s="12">
        <v>104.51</v>
      </c>
      <c r="F9" s="12"/>
      <c r="G9" s="12"/>
      <c r="H9" s="12"/>
      <c r="I9" s="12"/>
      <c r="J9" s="12"/>
      <c r="K9" s="5">
        <f t="shared" si="1"/>
        <v>109.51</v>
      </c>
      <c r="L9" s="5">
        <f>RANK(K9,K4:K10,1)</f>
        <v>7</v>
      </c>
      <c r="M9" s="17">
        <f t="shared" si="2"/>
        <v>1</v>
      </c>
    </row>
    <row r="10" spans="1:13" x14ac:dyDescent="0.2">
      <c r="A10" s="1">
        <f t="shared" si="0"/>
        <v>7</v>
      </c>
      <c r="B10" s="5" t="str">
        <f>'Shooter Information'!B11</f>
        <v>Flatboat Bob</v>
      </c>
      <c r="C10" s="5" t="str">
        <f>'Shooter Information'!C11</f>
        <v xml:space="preserve"> </v>
      </c>
      <c r="D10" s="12"/>
      <c r="E10" s="12">
        <v>47.41</v>
      </c>
      <c r="F10" s="12"/>
      <c r="G10" s="12"/>
      <c r="H10" s="12"/>
      <c r="I10" s="12"/>
      <c r="J10" s="12"/>
      <c r="K10" s="5">
        <f t="shared" si="1"/>
        <v>47.41</v>
      </c>
      <c r="L10" s="5">
        <f>RANK(K10,K4:K10,1)</f>
        <v>1</v>
      </c>
      <c r="M10" s="17">
        <f t="shared" si="2"/>
        <v>0</v>
      </c>
    </row>
  </sheetData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M10"/>
  <sheetViews>
    <sheetView showZeros="0" workbookViewId="0"/>
  </sheetViews>
  <sheetFormatPr defaultRowHeight="12.75" x14ac:dyDescent="0.2"/>
  <cols>
    <col min="1" max="1" width="7.7109375" style="10" customWidth="1"/>
    <col min="2" max="2" width="24.7109375" style="10" customWidth="1"/>
    <col min="3" max="3" width="5.7109375" style="10" customWidth="1"/>
    <col min="4" max="4" width="6.7109375" style="10" customWidth="1"/>
    <col min="5" max="5" width="9.7109375" style="10" customWidth="1"/>
    <col min="6" max="10" width="6.7109375" style="10" customWidth="1"/>
    <col min="11" max="11" width="9.7109375" style="10" customWidth="1"/>
    <col min="13" max="13" width="9.140625" style="16"/>
  </cols>
  <sheetData>
    <row r="1" spans="1:13" s="2" customFormat="1" ht="25.5" customHeight="1" x14ac:dyDescent="0.2">
      <c r="A1" s="9"/>
      <c r="B1" s="7" t="s">
        <v>35</v>
      </c>
      <c r="C1" s="9"/>
      <c r="D1" s="7" t="s">
        <v>15</v>
      </c>
      <c r="E1" s="8">
        <f>'Shooter Information'!$E$2</f>
        <v>43020</v>
      </c>
      <c r="F1" s="9"/>
      <c r="G1" s="9"/>
      <c r="H1" s="9"/>
      <c r="I1" s="9"/>
      <c r="J1" s="9"/>
      <c r="K1" s="9"/>
      <c r="M1" s="3"/>
    </row>
    <row r="2" spans="1:13" ht="19.5" customHeight="1" x14ac:dyDescent="0.2">
      <c r="B2" s="13" t="s">
        <v>13</v>
      </c>
    </row>
    <row r="3" spans="1:13" ht="18" customHeight="1" x14ac:dyDescent="0.2">
      <c r="A3" s="14" t="s">
        <v>17</v>
      </c>
      <c r="B3" s="11" t="s">
        <v>0</v>
      </c>
      <c r="C3" s="11" t="s">
        <v>1</v>
      </c>
      <c r="D3" s="11" t="s">
        <v>2</v>
      </c>
      <c r="E3" s="11" t="s">
        <v>3</v>
      </c>
      <c r="F3" s="11" t="s">
        <v>4</v>
      </c>
      <c r="G3" s="11" t="s">
        <v>28</v>
      </c>
      <c r="H3" s="11" t="s">
        <v>26</v>
      </c>
      <c r="I3" s="11" t="s">
        <v>5</v>
      </c>
      <c r="J3" s="11" t="s">
        <v>6</v>
      </c>
      <c r="K3" s="11" t="s">
        <v>7</v>
      </c>
      <c r="L3" s="6" t="s">
        <v>18</v>
      </c>
      <c r="M3" s="18" t="s">
        <v>29</v>
      </c>
    </row>
    <row r="4" spans="1:13" x14ac:dyDescent="0.2">
      <c r="A4" s="1">
        <f>ROW()-3</f>
        <v>1</v>
      </c>
      <c r="B4" s="5" t="str">
        <f>'Shooter Information'!B5</f>
        <v>Prairie City Slim</v>
      </c>
      <c r="C4" s="5" t="str">
        <f>'Shooter Information'!C5</f>
        <v xml:space="preserve"> </v>
      </c>
      <c r="D4" s="15">
        <v>1</v>
      </c>
      <c r="E4" s="12">
        <v>43.47</v>
      </c>
      <c r="F4" s="12"/>
      <c r="G4" s="15"/>
      <c r="H4" s="15"/>
      <c r="I4" s="15"/>
      <c r="J4" s="15"/>
      <c r="K4" s="5">
        <f>(D4*5)+E4-F4+(G4*10)+(H4*30)+(I4*999)+(J4*999.99)</f>
        <v>48.47</v>
      </c>
      <c r="L4" s="5">
        <f>RANK(K4,K4:K10,1)</f>
        <v>6</v>
      </c>
      <c r="M4" s="17">
        <f>(SUM(D4+G4+H4+I4+J4))</f>
        <v>1</v>
      </c>
    </row>
    <row r="5" spans="1:13" x14ac:dyDescent="0.2">
      <c r="A5" s="1">
        <f t="shared" ref="A5:A10" si="0">ROW()-3</f>
        <v>2</v>
      </c>
      <c r="B5" s="5" t="str">
        <f>'Shooter Information'!B6</f>
        <v>Burke</v>
      </c>
      <c r="C5" s="5" t="str">
        <f>'Shooter Information'!C6</f>
        <v xml:space="preserve"> </v>
      </c>
      <c r="D5" s="12"/>
      <c r="E5" s="12">
        <v>38.18</v>
      </c>
      <c r="F5" s="12"/>
      <c r="G5" s="12"/>
      <c r="H5" s="12"/>
      <c r="I5" s="12"/>
      <c r="J5" s="12"/>
      <c r="K5" s="5">
        <f t="shared" ref="K5:K10" si="1">(D5*5)+E5-F5+(G5*10)+(H5*30)+(I5*999)+(J5*999.99)</f>
        <v>38.18</v>
      </c>
      <c r="L5" s="5">
        <f>RANK(K5,K4:K10,1)</f>
        <v>3</v>
      </c>
      <c r="M5" s="17">
        <f t="shared" ref="M5:M10" si="2">(SUM(D5+G5+H5+I5+J5))</f>
        <v>0</v>
      </c>
    </row>
    <row r="6" spans="1:13" x14ac:dyDescent="0.2">
      <c r="A6" s="1">
        <f t="shared" si="0"/>
        <v>3</v>
      </c>
      <c r="B6" s="5" t="str">
        <f>'Shooter Information'!B7</f>
        <v>Nutmegger</v>
      </c>
      <c r="C6" s="5" t="str">
        <f>'Shooter Information'!C7</f>
        <v xml:space="preserve"> </v>
      </c>
      <c r="D6" s="12">
        <v>0</v>
      </c>
      <c r="E6" s="12">
        <v>34.590000000000003</v>
      </c>
      <c r="F6" s="12"/>
      <c r="G6" s="12"/>
      <c r="H6" s="12"/>
      <c r="I6" s="12"/>
      <c r="J6" s="12"/>
      <c r="K6" s="5">
        <f t="shared" si="1"/>
        <v>34.590000000000003</v>
      </c>
      <c r="L6" s="5">
        <f>RANK(K6,K4:K10,1)</f>
        <v>1</v>
      </c>
      <c r="M6" s="17">
        <f t="shared" si="2"/>
        <v>0</v>
      </c>
    </row>
    <row r="7" spans="1:13" x14ac:dyDescent="0.2">
      <c r="A7" s="1">
        <f t="shared" si="0"/>
        <v>4</v>
      </c>
      <c r="B7" s="5" t="str">
        <f>'Shooter Information'!B8</f>
        <v>Rooster</v>
      </c>
      <c r="C7" s="5" t="str">
        <f>'Shooter Information'!C8</f>
        <v xml:space="preserve"> </v>
      </c>
      <c r="D7" s="12">
        <v>0</v>
      </c>
      <c r="E7" s="12">
        <v>37.619999999999997</v>
      </c>
      <c r="F7" s="12"/>
      <c r="G7" s="12"/>
      <c r="H7" s="12"/>
      <c r="I7" s="12"/>
      <c r="J7" s="12"/>
      <c r="K7" s="5">
        <f t="shared" si="1"/>
        <v>37.619999999999997</v>
      </c>
      <c r="L7" s="5">
        <f>RANK(K7,K4:K10,1)</f>
        <v>2</v>
      </c>
      <c r="M7" s="17">
        <f t="shared" si="2"/>
        <v>0</v>
      </c>
    </row>
    <row r="8" spans="1:13" x14ac:dyDescent="0.2">
      <c r="A8" s="1">
        <f t="shared" si="0"/>
        <v>5</v>
      </c>
      <c r="B8" s="5" t="str">
        <f>'Shooter Information'!B9</f>
        <v>Louie</v>
      </c>
      <c r="C8" s="5" t="str">
        <f>'Shooter Information'!C9</f>
        <v xml:space="preserve"> </v>
      </c>
      <c r="D8" s="12">
        <v>1</v>
      </c>
      <c r="E8" s="12">
        <v>41.87</v>
      </c>
      <c r="F8" s="12"/>
      <c r="G8" s="12"/>
      <c r="H8" s="12"/>
      <c r="I8" s="12"/>
      <c r="J8" s="12"/>
      <c r="K8" s="5">
        <f t="shared" si="1"/>
        <v>46.87</v>
      </c>
      <c r="L8" s="5">
        <f>RANK(K8,K4:K10,1)</f>
        <v>5</v>
      </c>
      <c r="M8" s="17">
        <f t="shared" si="2"/>
        <v>1</v>
      </c>
    </row>
    <row r="9" spans="1:13" x14ac:dyDescent="0.2">
      <c r="A9" s="1">
        <f t="shared" si="0"/>
        <v>6</v>
      </c>
      <c r="B9" s="5" t="str">
        <f>'Shooter Information'!B10</f>
        <v>Nelson</v>
      </c>
      <c r="C9" s="5" t="str">
        <f>'Shooter Information'!C10</f>
        <v xml:space="preserve"> </v>
      </c>
      <c r="D9" s="12">
        <v>3</v>
      </c>
      <c r="E9" s="12">
        <v>38.19</v>
      </c>
      <c r="F9" s="12"/>
      <c r="G9" s="12"/>
      <c r="H9" s="12"/>
      <c r="I9" s="12"/>
      <c r="J9" s="12"/>
      <c r="K9" s="5">
        <f t="shared" si="1"/>
        <v>53.19</v>
      </c>
      <c r="L9" s="5">
        <f>RANK(K9,K4:K10,1)</f>
        <v>7</v>
      </c>
      <c r="M9" s="17">
        <f t="shared" si="2"/>
        <v>3</v>
      </c>
    </row>
    <row r="10" spans="1:13" x14ac:dyDescent="0.2">
      <c r="A10" s="1">
        <f t="shared" si="0"/>
        <v>7</v>
      </c>
      <c r="B10" s="5" t="str">
        <f>'Shooter Information'!B11</f>
        <v>Flatboat Bob</v>
      </c>
      <c r="C10" s="5" t="str">
        <f>'Shooter Information'!C11</f>
        <v xml:space="preserve"> </v>
      </c>
      <c r="D10" s="12"/>
      <c r="E10" s="12">
        <v>42.1</v>
      </c>
      <c r="F10" s="12"/>
      <c r="G10" s="12"/>
      <c r="H10" s="12"/>
      <c r="I10" s="12"/>
      <c r="J10" s="12"/>
      <c r="K10" s="5">
        <f t="shared" si="1"/>
        <v>42.1</v>
      </c>
      <c r="L10" s="5">
        <f>RANK(K10,K4:K10,1)</f>
        <v>4</v>
      </c>
      <c r="M10" s="17">
        <f t="shared" si="2"/>
        <v>0</v>
      </c>
    </row>
  </sheetData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R33"/>
  <sheetViews>
    <sheetView showZeros="0" tabSelected="1" workbookViewId="0"/>
  </sheetViews>
  <sheetFormatPr defaultRowHeight="12.75" x14ac:dyDescent="0.2"/>
  <cols>
    <col min="1" max="1" width="5.5703125" style="19" customWidth="1"/>
    <col min="2" max="2" width="23.5703125" style="25" customWidth="1"/>
    <col min="3" max="3" width="6.5703125" style="25" customWidth="1"/>
    <col min="4" max="4" width="7" style="21" customWidth="1"/>
    <col min="5" max="5" width="5.7109375" style="20" customWidth="1"/>
    <col min="6" max="6" width="7" style="21" customWidth="1"/>
    <col min="7" max="7" width="5.7109375" style="20" customWidth="1"/>
    <col min="8" max="8" width="7" style="21" customWidth="1"/>
    <col min="9" max="9" width="5.7109375" style="20" customWidth="1"/>
    <col min="10" max="10" width="7" style="21" customWidth="1"/>
    <col min="11" max="11" width="5.7109375" style="20" customWidth="1"/>
    <col min="12" max="12" width="7" style="21" customWidth="1"/>
    <col min="13" max="13" width="5.7109375" style="20" customWidth="1"/>
    <col min="14" max="14" width="7" style="21" customWidth="1"/>
    <col min="15" max="15" width="5.7109375" style="20" customWidth="1"/>
    <col min="16" max="16" width="7" style="21" customWidth="1"/>
    <col min="17" max="17" width="5.7109375" style="22" customWidth="1"/>
    <col min="18" max="18" width="4.85546875" style="22" customWidth="1"/>
    <col min="19" max="16384" width="9.140625" style="23"/>
  </cols>
  <sheetData>
    <row r="1" spans="1:18" ht="15.75" x14ac:dyDescent="0.25">
      <c r="B1" s="51" t="s">
        <v>33</v>
      </c>
      <c r="C1" s="52"/>
      <c r="D1" s="52"/>
    </row>
    <row r="2" spans="1:18" ht="15.75" x14ac:dyDescent="0.25">
      <c r="B2" s="24" t="s">
        <v>31</v>
      </c>
      <c r="H2" s="26" t="s">
        <v>16</v>
      </c>
      <c r="I2" s="53">
        <f>'Shooter Information'!$E$2</f>
        <v>43020</v>
      </c>
      <c r="J2" s="54"/>
      <c r="K2" s="27"/>
      <c r="L2" s="28"/>
      <c r="M2" s="27"/>
      <c r="N2" s="28"/>
      <c r="O2" s="27"/>
    </row>
    <row r="4" spans="1:18" s="35" customFormat="1" ht="23.25" thickBot="1" x14ac:dyDescent="0.25">
      <c r="A4" s="29" t="s">
        <v>27</v>
      </c>
      <c r="B4" s="30" t="s">
        <v>0</v>
      </c>
      <c r="C4" s="30" t="s">
        <v>1</v>
      </c>
      <c r="D4" s="31" t="s">
        <v>8</v>
      </c>
      <c r="E4" s="31" t="s">
        <v>19</v>
      </c>
      <c r="F4" s="31" t="s">
        <v>9</v>
      </c>
      <c r="G4" s="31" t="s">
        <v>20</v>
      </c>
      <c r="H4" s="31" t="s">
        <v>10</v>
      </c>
      <c r="I4" s="31" t="s">
        <v>21</v>
      </c>
      <c r="J4" s="31" t="s">
        <v>11</v>
      </c>
      <c r="K4" s="31" t="s">
        <v>22</v>
      </c>
      <c r="L4" s="31" t="s">
        <v>12</v>
      </c>
      <c r="M4" s="31" t="s">
        <v>24</v>
      </c>
      <c r="N4" s="31" t="s">
        <v>13</v>
      </c>
      <c r="O4" s="31" t="s">
        <v>25</v>
      </c>
      <c r="P4" s="32" t="s">
        <v>14</v>
      </c>
      <c r="Q4" s="33" t="s">
        <v>23</v>
      </c>
      <c r="R4" s="34" t="s">
        <v>30</v>
      </c>
    </row>
    <row r="5" spans="1:18" x14ac:dyDescent="0.2">
      <c r="A5" s="67">
        <f>ROW()-4</f>
        <v>1</v>
      </c>
      <c r="B5" s="68" t="str">
        <f>'Shooter Information'!B11</f>
        <v>Flatboat Bob</v>
      </c>
      <c r="C5" s="68" t="str">
        <f>'Shooter Information'!C11</f>
        <v xml:space="preserve"> </v>
      </c>
      <c r="D5" s="69">
        <f>+'Stage 1'!K10</f>
        <v>34.69</v>
      </c>
      <c r="E5" s="70">
        <f>+'Stage 1'!L10</f>
        <v>1</v>
      </c>
      <c r="F5" s="69">
        <f>+'Stage 2'!K10</f>
        <v>39.19</v>
      </c>
      <c r="G5" s="70">
        <f>+'Stage 2'!L10</f>
        <v>2</v>
      </c>
      <c r="H5" s="69">
        <f>+'Stage 3'!K10</f>
        <v>36.26</v>
      </c>
      <c r="I5" s="70">
        <f>+'Stage 3'!L10</f>
        <v>2</v>
      </c>
      <c r="J5" s="69">
        <f>+'Stage 4'!K10</f>
        <v>39.83</v>
      </c>
      <c r="K5" s="70">
        <f>+'Stage 4'!L10</f>
        <v>2</v>
      </c>
      <c r="L5" s="69">
        <f>+'Stage 5'!K10</f>
        <v>47.41</v>
      </c>
      <c r="M5" s="70">
        <f>+'Stage 5'!L10</f>
        <v>1</v>
      </c>
      <c r="N5" s="69">
        <f>+'Stage 6'!K10</f>
        <v>42.1</v>
      </c>
      <c r="O5" s="70">
        <f>+'Stage 6'!L10</f>
        <v>4</v>
      </c>
      <c r="P5" s="69">
        <f>+D5+F5+H5+J5+L5+N5</f>
        <v>239.47999999999996</v>
      </c>
      <c r="Q5" s="71">
        <f>+E5+G5+I5+K5+M5+O5</f>
        <v>12</v>
      </c>
      <c r="R5" s="72" t="str">
        <f>IF(SUM('Stage 1'!M10,'Stage 2'!M10,'Stage 3'!M10,'Stage 4'!M10,'Stage 5'!M10,'Stage 6'!M10)=0,"Yes","No")</f>
        <v>Yes</v>
      </c>
    </row>
    <row r="6" spans="1:18" x14ac:dyDescent="0.2">
      <c r="A6" s="47">
        <f>ROW()-4</f>
        <v>2</v>
      </c>
      <c r="B6" s="43" t="str">
        <f>'Shooter Information'!B7</f>
        <v>Nutmegger</v>
      </c>
      <c r="C6" s="43" t="str">
        <f>'Shooter Information'!C7</f>
        <v xml:space="preserve"> </v>
      </c>
      <c r="D6" s="44">
        <f>+'Stage 1'!K6</f>
        <v>36.75</v>
      </c>
      <c r="E6" s="45">
        <f>+'Stage 1'!L6</f>
        <v>2</v>
      </c>
      <c r="F6" s="44">
        <f>+'Stage 2'!K6</f>
        <v>35.33</v>
      </c>
      <c r="G6" s="45">
        <f>+'Stage 2'!L6</f>
        <v>1</v>
      </c>
      <c r="H6" s="44">
        <f>+'Stage 3'!K6</f>
        <v>33.93</v>
      </c>
      <c r="I6" s="45">
        <f>+'Stage 3'!L6</f>
        <v>1</v>
      </c>
      <c r="J6" s="44">
        <f>+'Stage 4'!K6</f>
        <v>43.05</v>
      </c>
      <c r="K6" s="45">
        <f>+'Stage 4'!L6</f>
        <v>3</v>
      </c>
      <c r="L6" s="38">
        <f>+'Stage 5'!K6</f>
        <v>58.54</v>
      </c>
      <c r="M6" s="39">
        <f>+'Stage 5'!L6</f>
        <v>4</v>
      </c>
      <c r="N6" s="38">
        <f>+'Stage 6'!K6</f>
        <v>34.590000000000003</v>
      </c>
      <c r="O6" s="39">
        <f>+'Stage 6'!L6</f>
        <v>1</v>
      </c>
      <c r="P6" s="44">
        <f>+D6+F6+H6+J6+L6+N6</f>
        <v>242.19</v>
      </c>
      <c r="Q6" s="46">
        <f>+E6+G6+I6+K6+M6+O6</f>
        <v>12</v>
      </c>
      <c r="R6" s="41" t="str">
        <f>IF(SUM('Stage 1'!M6,'Stage 2'!M6,'Stage 3'!M6,'Stage 4'!M6,'Stage 5'!M6,'Stage 6'!M6)=0,"Yes","No")</f>
        <v>No</v>
      </c>
    </row>
    <row r="7" spans="1:18" x14ac:dyDescent="0.2">
      <c r="A7" s="36">
        <f>ROW()-4</f>
        <v>3</v>
      </c>
      <c r="B7" s="37" t="str">
        <f>'Shooter Information'!B8</f>
        <v>Rooster</v>
      </c>
      <c r="C7" s="37" t="str">
        <f>'Shooter Information'!C8</f>
        <v xml:space="preserve"> </v>
      </c>
      <c r="D7" s="38">
        <f>+'Stage 1'!K7</f>
        <v>39.11</v>
      </c>
      <c r="E7" s="39">
        <f>+'Stage 1'!L7</f>
        <v>3</v>
      </c>
      <c r="F7" s="38">
        <f>+'Stage 2'!K7</f>
        <v>44.86</v>
      </c>
      <c r="G7" s="39">
        <f>+'Stage 2'!L7</f>
        <v>4</v>
      </c>
      <c r="H7" s="38">
        <f>+'Stage 3'!K7</f>
        <v>37.36</v>
      </c>
      <c r="I7" s="39">
        <f>+'Stage 3'!L7</f>
        <v>3</v>
      </c>
      <c r="J7" s="38">
        <f>+'Stage 4'!K7</f>
        <v>38.96</v>
      </c>
      <c r="K7" s="39">
        <f>+'Stage 4'!L7</f>
        <v>1</v>
      </c>
      <c r="L7" s="38">
        <f>+'Stage 5'!K7</f>
        <v>51.07</v>
      </c>
      <c r="M7" s="39">
        <f>+'Stage 5'!L7</f>
        <v>2</v>
      </c>
      <c r="N7" s="38">
        <f>+'Stage 6'!K7</f>
        <v>37.619999999999997</v>
      </c>
      <c r="O7" s="39">
        <f>+'Stage 6'!L7</f>
        <v>2</v>
      </c>
      <c r="P7" s="38">
        <f>+D7+F7+H7+J7+L7+N7</f>
        <v>248.98</v>
      </c>
      <c r="Q7" s="40">
        <f>+E7+G7+I7+K7+M7+O7</f>
        <v>15</v>
      </c>
      <c r="R7" s="41" t="str">
        <f>IF(SUM('Stage 1'!M7,'Stage 2'!M7,'Stage 3'!M7,'Stage 4'!M7,'Stage 5'!M7,'Stage 6'!M7)=0,"Yes","No")</f>
        <v>No</v>
      </c>
    </row>
    <row r="8" spans="1:18" x14ac:dyDescent="0.2">
      <c r="A8" s="42">
        <f>ROW()-4</f>
        <v>4</v>
      </c>
      <c r="B8" s="43" t="str">
        <f>'Shooter Information'!B6</f>
        <v>Burke</v>
      </c>
      <c r="C8" s="43" t="str">
        <f>'Shooter Information'!C6</f>
        <v xml:space="preserve"> </v>
      </c>
      <c r="D8" s="44">
        <f>+'Stage 1'!K5</f>
        <v>52.93</v>
      </c>
      <c r="E8" s="45">
        <f>+'Stage 1'!L5</f>
        <v>6</v>
      </c>
      <c r="F8" s="44">
        <f>+'Stage 2'!K5</f>
        <v>40.090000000000003</v>
      </c>
      <c r="G8" s="45">
        <f>+'Stage 2'!L5</f>
        <v>3</v>
      </c>
      <c r="H8" s="44">
        <f>+'Stage 3'!K5</f>
        <v>55.78</v>
      </c>
      <c r="I8" s="45">
        <f>+'Stage 3'!L5</f>
        <v>6</v>
      </c>
      <c r="J8" s="44">
        <f>+'Stage 4'!K5</f>
        <v>56.92</v>
      </c>
      <c r="K8" s="45">
        <f>+'Stage 4'!L5</f>
        <v>6</v>
      </c>
      <c r="L8" s="38">
        <f>+'Stage 5'!K5</f>
        <v>67.44</v>
      </c>
      <c r="M8" s="39">
        <f>+'Stage 5'!L5</f>
        <v>6</v>
      </c>
      <c r="N8" s="38">
        <f>+'Stage 6'!K5</f>
        <v>38.18</v>
      </c>
      <c r="O8" s="39">
        <f>+'Stage 6'!L5</f>
        <v>3</v>
      </c>
      <c r="P8" s="44">
        <f>+D8+F8+H8+J8+L8+N8</f>
        <v>311.34000000000003</v>
      </c>
      <c r="Q8" s="46">
        <f>+E8+G8+I8+K8+M8+O8</f>
        <v>30</v>
      </c>
      <c r="R8" s="41" t="str">
        <f>IF(SUM('Stage 1'!M5,'Stage 2'!M5,'Stage 3'!M5,'Stage 4'!M5,'Stage 5'!M5,'Stage 6'!M5)=0,"Yes","No")</f>
        <v>No</v>
      </c>
    </row>
    <row r="9" spans="1:18" x14ac:dyDescent="0.2">
      <c r="A9" s="36">
        <f>ROW()-4</f>
        <v>5</v>
      </c>
      <c r="B9" s="37" t="str">
        <f>'Shooter Information'!B5</f>
        <v>Prairie City Slim</v>
      </c>
      <c r="C9" s="37" t="str">
        <f>'Shooter Information'!C5</f>
        <v xml:space="preserve"> </v>
      </c>
      <c r="D9" s="38">
        <f>+'Stage 1'!K4</f>
        <v>52.08</v>
      </c>
      <c r="E9" s="39">
        <f>+'Stage 1'!L4</f>
        <v>5</v>
      </c>
      <c r="F9" s="38">
        <f>+'Stage 2'!K4</f>
        <v>45.72</v>
      </c>
      <c r="G9" s="39">
        <f>+'Stage 2'!L4</f>
        <v>5</v>
      </c>
      <c r="H9" s="38">
        <f>+'Stage 3'!K4</f>
        <v>39.97</v>
      </c>
      <c r="I9" s="39">
        <f>+'Stage 3'!L4</f>
        <v>4</v>
      </c>
      <c r="J9" s="38">
        <f>+'Stage 4'!K4</f>
        <v>66.83</v>
      </c>
      <c r="K9" s="39">
        <f>+'Stage 4'!L4</f>
        <v>7</v>
      </c>
      <c r="L9" s="38">
        <f>+'Stage 5'!K4</f>
        <v>64.460000000000008</v>
      </c>
      <c r="M9" s="39">
        <f>+'Stage 5'!L4</f>
        <v>5</v>
      </c>
      <c r="N9" s="38">
        <f>+'Stage 6'!K4</f>
        <v>48.47</v>
      </c>
      <c r="O9" s="39">
        <f>+'Stage 6'!L4</f>
        <v>6</v>
      </c>
      <c r="P9" s="38">
        <f>+D9+F9+H9+J9+L9+N9</f>
        <v>317.52999999999997</v>
      </c>
      <c r="Q9" s="40">
        <f>+E9+G9+I9+K9+M9+O9</f>
        <v>32</v>
      </c>
      <c r="R9" s="41" t="str">
        <f>IF(SUM('Stage 1'!M4,'Stage 2'!M4,'Stage 3'!M4,'Stage 4'!M4,'Stage 5'!M4,'Stage 6'!M4)=0,"Yes","No")</f>
        <v>No</v>
      </c>
    </row>
    <row r="10" spans="1:18" x14ac:dyDescent="0.2">
      <c r="A10" s="66">
        <f>ROW()-4</f>
        <v>6</v>
      </c>
      <c r="B10" s="43" t="str">
        <f>'Shooter Information'!B9</f>
        <v>Louie</v>
      </c>
      <c r="C10" s="43" t="str">
        <f>'Shooter Information'!C9</f>
        <v xml:space="preserve"> </v>
      </c>
      <c r="D10" s="44">
        <f>+'Stage 1'!K8</f>
        <v>65.150000000000006</v>
      </c>
      <c r="E10" s="45">
        <f>+'Stage 1'!L8</f>
        <v>7</v>
      </c>
      <c r="F10" s="44">
        <f>+'Stage 2'!K8</f>
        <v>76.02000000000001</v>
      </c>
      <c r="G10" s="45">
        <f>+'Stage 2'!L8</f>
        <v>7</v>
      </c>
      <c r="H10" s="44">
        <f>+'Stage 3'!K8</f>
        <v>46.56</v>
      </c>
      <c r="I10" s="45">
        <f>+'Stage 3'!L8</f>
        <v>5</v>
      </c>
      <c r="J10" s="44">
        <f>+'Stage 4'!K8</f>
        <v>45.71</v>
      </c>
      <c r="K10" s="45">
        <f>+'Stage 4'!L8</f>
        <v>4</v>
      </c>
      <c r="L10" s="38">
        <f>+'Stage 5'!K8</f>
        <v>57.28</v>
      </c>
      <c r="M10" s="39">
        <f>+'Stage 5'!L8</f>
        <v>3</v>
      </c>
      <c r="N10" s="38">
        <f>+'Stage 6'!K8</f>
        <v>46.87</v>
      </c>
      <c r="O10" s="39">
        <f>+'Stage 6'!L8</f>
        <v>5</v>
      </c>
      <c r="P10" s="48">
        <f>+D10+F10+H10+J10+L10+N10</f>
        <v>337.59000000000003</v>
      </c>
      <c r="Q10" s="49">
        <f>+E10+G10+I10+K10+M10+O10</f>
        <v>31</v>
      </c>
      <c r="R10" s="41" t="str">
        <f>IF(SUM('Stage 1'!M8,'Stage 2'!M8,'Stage 3'!M8,'Stage 4'!M8,'Stage 5'!M8,'Stage 6'!M8)=0,"Yes","No")</f>
        <v>No</v>
      </c>
    </row>
    <row r="11" spans="1:18" x14ac:dyDescent="0.2">
      <c r="A11" s="47">
        <f>ROW()-4</f>
        <v>7</v>
      </c>
      <c r="B11" s="43" t="str">
        <f>'Shooter Information'!B10</f>
        <v>Nelson</v>
      </c>
      <c r="C11" s="43" t="str">
        <f>'Shooter Information'!C10</f>
        <v xml:space="preserve"> </v>
      </c>
      <c r="D11" s="44">
        <f>+'Stage 1'!K9</f>
        <v>49.07</v>
      </c>
      <c r="E11" s="45">
        <f>+'Stage 1'!L9</f>
        <v>4</v>
      </c>
      <c r="F11" s="44">
        <f>+'Stage 2'!K9</f>
        <v>65</v>
      </c>
      <c r="G11" s="45">
        <f>+'Stage 2'!L9</f>
        <v>6</v>
      </c>
      <c r="H11" s="44">
        <f>+'Stage 3'!K9</f>
        <v>93.03</v>
      </c>
      <c r="I11" s="45">
        <f>+'Stage 3'!L9</f>
        <v>7</v>
      </c>
      <c r="J11" s="44">
        <f>+'Stage 4'!K9</f>
        <v>56.08</v>
      </c>
      <c r="K11" s="45">
        <f>+'Stage 4'!L9</f>
        <v>5</v>
      </c>
      <c r="L11" s="38">
        <f>+'Stage 5'!K9</f>
        <v>109.51</v>
      </c>
      <c r="M11" s="39">
        <f>+'Stage 5'!L9</f>
        <v>7</v>
      </c>
      <c r="N11" s="38">
        <f>+'Stage 6'!K9</f>
        <v>53.19</v>
      </c>
      <c r="O11" s="39">
        <f>+'Stage 6'!L9</f>
        <v>7</v>
      </c>
      <c r="P11" s="44">
        <f>+D11+F11+H11+J11+L11+N11</f>
        <v>425.88</v>
      </c>
      <c r="Q11" s="46">
        <f>+E11+G11+I11+K11+M11+O11</f>
        <v>36</v>
      </c>
      <c r="R11" s="41" t="str">
        <f>IF(SUM('Stage 1'!M9,'Stage 2'!M9,'Stage 3'!M9,'Stage 4'!M9,'Stage 5'!M9,'Stage 6'!M9)=0,"Yes","No")</f>
        <v>No</v>
      </c>
    </row>
    <row r="15" spans="1:18" x14ac:dyDescent="0.2">
      <c r="B15" s="7" t="s">
        <v>43</v>
      </c>
    </row>
    <row r="16" spans="1:18" x14ac:dyDescent="0.2">
      <c r="A16" s="36">
        <v>1</v>
      </c>
      <c r="B16" s="65" t="s">
        <v>42</v>
      </c>
      <c r="D16" s="21">
        <v>42.54</v>
      </c>
    </row>
    <row r="17" spans="1:4" x14ac:dyDescent="0.2">
      <c r="A17" s="42">
        <v>2</v>
      </c>
      <c r="B17" s="65" t="s">
        <v>36</v>
      </c>
      <c r="D17" s="21">
        <v>46.44</v>
      </c>
    </row>
    <row r="18" spans="1:4" x14ac:dyDescent="0.2">
      <c r="A18" s="47">
        <v>3</v>
      </c>
      <c r="B18" s="65" t="s">
        <v>38</v>
      </c>
      <c r="D18" s="21">
        <v>48.53</v>
      </c>
    </row>
    <row r="19" spans="1:4" x14ac:dyDescent="0.2">
      <c r="A19" s="36">
        <v>4</v>
      </c>
      <c r="B19" s="65" t="s">
        <v>41</v>
      </c>
      <c r="D19" s="21">
        <v>52.52</v>
      </c>
    </row>
    <row r="20" spans="1:4" x14ac:dyDescent="0.2">
      <c r="A20" s="66">
        <v>5</v>
      </c>
      <c r="B20" s="65" t="s">
        <v>39</v>
      </c>
      <c r="D20" s="21">
        <v>57.25</v>
      </c>
    </row>
    <row r="21" spans="1:4" x14ac:dyDescent="0.2">
      <c r="A21" s="47">
        <v>6</v>
      </c>
      <c r="B21" s="65" t="s">
        <v>40</v>
      </c>
      <c r="D21" s="21">
        <v>59.06</v>
      </c>
    </row>
    <row r="22" spans="1:4" x14ac:dyDescent="0.2">
      <c r="A22" s="42">
        <v>7</v>
      </c>
      <c r="B22" s="65" t="s">
        <v>37</v>
      </c>
      <c r="D22" s="21">
        <v>68.7</v>
      </c>
    </row>
    <row r="26" spans="1:4" x14ac:dyDescent="0.2">
      <c r="B26" s="7" t="s">
        <v>44</v>
      </c>
    </row>
    <row r="27" spans="1:4" x14ac:dyDescent="0.2">
      <c r="A27" s="36">
        <v>1</v>
      </c>
      <c r="B27" s="65" t="s">
        <v>42</v>
      </c>
      <c r="D27" s="21">
        <v>37.65</v>
      </c>
    </row>
    <row r="28" spans="1:4" x14ac:dyDescent="0.2">
      <c r="A28" s="42">
        <v>2</v>
      </c>
      <c r="B28" s="65" t="s">
        <v>39</v>
      </c>
      <c r="D28" s="21">
        <v>45.53</v>
      </c>
    </row>
    <row r="29" spans="1:4" x14ac:dyDescent="0.2">
      <c r="A29" s="47">
        <v>3</v>
      </c>
      <c r="B29" s="65" t="s">
        <v>40</v>
      </c>
      <c r="D29" s="21">
        <v>48.57</v>
      </c>
    </row>
    <row r="30" spans="1:4" x14ac:dyDescent="0.2">
      <c r="A30" s="36">
        <v>4</v>
      </c>
      <c r="B30" s="65" t="s">
        <v>38</v>
      </c>
      <c r="D30" s="21">
        <v>50.52</v>
      </c>
    </row>
    <row r="31" spans="1:4" x14ac:dyDescent="0.2">
      <c r="A31" s="66">
        <v>5</v>
      </c>
      <c r="B31" s="65" t="s">
        <v>41</v>
      </c>
      <c r="D31" s="21">
        <v>53.44</v>
      </c>
    </row>
    <row r="32" spans="1:4" x14ac:dyDescent="0.2">
      <c r="A32" s="47">
        <v>6</v>
      </c>
      <c r="B32" s="65" t="s">
        <v>37</v>
      </c>
      <c r="D32" s="21">
        <v>54.16</v>
      </c>
    </row>
    <row r="33" spans="1:4" x14ac:dyDescent="0.2">
      <c r="A33" s="42">
        <v>7</v>
      </c>
      <c r="B33" s="65" t="s">
        <v>36</v>
      </c>
      <c r="D33" s="21">
        <v>74.319999999999993</v>
      </c>
    </row>
  </sheetData>
  <sortState ref="A5:R11">
    <sortCondition ref="P5"/>
  </sortState>
  <mergeCells count="2">
    <mergeCell ref="B1:D1"/>
    <mergeCell ref="I2:J2"/>
  </mergeCells>
  <pageMargins left="0.25" right="0.25" top="0.75" bottom="0.75" header="0.3" footer="0.3"/>
  <pageSetup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Shooter Information</vt:lpstr>
      <vt:lpstr>Stage 1</vt:lpstr>
      <vt:lpstr>Stage 2</vt:lpstr>
      <vt:lpstr>Stage 3</vt:lpstr>
      <vt:lpstr>Stage 4</vt:lpstr>
      <vt:lpstr>Stage 5</vt:lpstr>
      <vt:lpstr>Stage 6</vt:lpstr>
      <vt:lpstr>Score Summary</vt:lpstr>
    </vt:vector>
  </TitlesOfParts>
  <Company>Town of Kill Devil Hills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Master Score Sheet 6 Stage</dc:title>
  <dc:creator>Missouri Marshal</dc:creator>
  <cp:lastModifiedBy>Owner</cp:lastModifiedBy>
  <cp:lastPrinted>2011-04-03T12:27:05Z</cp:lastPrinted>
  <dcterms:created xsi:type="dcterms:W3CDTF">2000-06-02T12:00:49Z</dcterms:created>
  <dcterms:modified xsi:type="dcterms:W3CDTF">2017-10-12T19:38:36Z</dcterms:modified>
  <cp:category>Cowboy</cp:category>
</cp:coreProperties>
</file>