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Shooting\Double Action\Scores\"/>
    </mc:Choice>
  </mc:AlternateContent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71027"/>
</workbook>
</file>

<file path=xl/calcChain.xml><?xml version="1.0" encoding="utf-8"?>
<calcChain xmlns="http://schemas.openxmlformats.org/spreadsheetml/2006/main">
  <c r="C5" i="10" l="1"/>
  <c r="C11" i="10"/>
  <c r="C10" i="10"/>
  <c r="C6" i="10"/>
  <c r="C8" i="10"/>
  <c r="C9" i="10"/>
  <c r="C7" i="10"/>
  <c r="B5" i="10"/>
  <c r="B11" i="10"/>
  <c r="B10" i="10"/>
  <c r="B6" i="10"/>
  <c r="B8" i="10"/>
  <c r="B9" i="10"/>
  <c r="B7" i="10"/>
  <c r="A5" i="10" l="1"/>
  <c r="A9" i="10"/>
  <c r="A11" i="10"/>
  <c r="A10" i="10"/>
  <c r="I2" i="10"/>
  <c r="A6" i="10"/>
  <c r="A8" i="10"/>
  <c r="A7" i="10"/>
  <c r="A5" i="6"/>
  <c r="A6" i="6"/>
  <c r="A7" i="6"/>
  <c r="A8" i="6"/>
  <c r="A9" i="6"/>
  <c r="A10" i="6"/>
  <c r="A11" i="6"/>
  <c r="E1" i="1"/>
  <c r="A4" i="1"/>
  <c r="B4" i="1"/>
  <c r="C4" i="1"/>
  <c r="K4" i="1"/>
  <c r="M4" i="1"/>
  <c r="A5" i="1"/>
  <c r="B5" i="1"/>
  <c r="C5" i="1"/>
  <c r="K5" i="1"/>
  <c r="M5" i="1"/>
  <c r="A6" i="1"/>
  <c r="B6" i="1"/>
  <c r="C6" i="1"/>
  <c r="K6" i="1"/>
  <c r="M6" i="1"/>
  <c r="A7" i="1"/>
  <c r="B7" i="1"/>
  <c r="C7" i="1"/>
  <c r="K7" i="1"/>
  <c r="M7" i="1"/>
  <c r="A8" i="1"/>
  <c r="B8" i="1"/>
  <c r="C8" i="1"/>
  <c r="K8" i="1"/>
  <c r="M8" i="1"/>
  <c r="A9" i="1"/>
  <c r="B9" i="1"/>
  <c r="C9" i="1"/>
  <c r="K9" i="1"/>
  <c r="M9" i="1"/>
  <c r="A10" i="1"/>
  <c r="B10" i="1"/>
  <c r="C10" i="1"/>
  <c r="K10" i="1"/>
  <c r="M10" i="1"/>
  <c r="E1" i="2"/>
  <c r="A4" i="2"/>
  <c r="B4" i="2"/>
  <c r="C4" i="2"/>
  <c r="K4" i="2"/>
  <c r="M4" i="2"/>
  <c r="A5" i="2"/>
  <c r="B5" i="2"/>
  <c r="C5" i="2"/>
  <c r="K5" i="2"/>
  <c r="M5" i="2"/>
  <c r="A6" i="2"/>
  <c r="B6" i="2"/>
  <c r="C6" i="2"/>
  <c r="K6" i="2"/>
  <c r="M6" i="2"/>
  <c r="A7" i="2"/>
  <c r="B7" i="2"/>
  <c r="C7" i="2"/>
  <c r="K7" i="2"/>
  <c r="M7" i="2"/>
  <c r="A8" i="2"/>
  <c r="B8" i="2"/>
  <c r="C8" i="2"/>
  <c r="K8" i="2"/>
  <c r="M8" i="2"/>
  <c r="A9" i="2"/>
  <c r="B9" i="2"/>
  <c r="C9" i="2"/>
  <c r="K9" i="2"/>
  <c r="M9" i="2"/>
  <c r="A10" i="2"/>
  <c r="B10" i="2"/>
  <c r="C10" i="2"/>
  <c r="K10" i="2"/>
  <c r="M10" i="2"/>
  <c r="E1" i="3"/>
  <c r="A4" i="3"/>
  <c r="B4" i="3"/>
  <c r="C4" i="3"/>
  <c r="K4" i="3"/>
  <c r="H7" i="10" s="1"/>
  <c r="M4" i="3"/>
  <c r="A5" i="3"/>
  <c r="B5" i="3"/>
  <c r="C5" i="3"/>
  <c r="K5" i="3"/>
  <c r="H9" i="10" s="1"/>
  <c r="M5" i="3"/>
  <c r="A6" i="3"/>
  <c r="B6" i="3"/>
  <c r="C6" i="3"/>
  <c r="K6" i="3"/>
  <c r="H8" i="10" s="1"/>
  <c r="M6" i="3"/>
  <c r="A7" i="3"/>
  <c r="B7" i="3"/>
  <c r="C7" i="3"/>
  <c r="K7" i="3"/>
  <c r="H6" i="10" s="1"/>
  <c r="M7" i="3"/>
  <c r="A8" i="3"/>
  <c r="B8" i="3"/>
  <c r="C8" i="3"/>
  <c r="K8" i="3"/>
  <c r="H10" i="10" s="1"/>
  <c r="M8" i="3"/>
  <c r="A9" i="3"/>
  <c r="B9" i="3"/>
  <c r="C9" i="3"/>
  <c r="K9" i="3"/>
  <c r="H11" i="10" s="1"/>
  <c r="M9" i="3"/>
  <c r="A10" i="3"/>
  <c r="B10" i="3"/>
  <c r="C10" i="3"/>
  <c r="K10" i="3"/>
  <c r="H5" i="10" s="1"/>
  <c r="M10" i="3"/>
  <c r="E1" i="4"/>
  <c r="A4" i="4"/>
  <c r="B4" i="4"/>
  <c r="C4" i="4"/>
  <c r="K4" i="4"/>
  <c r="J7" i="10" s="1"/>
  <c r="M4" i="4"/>
  <c r="A5" i="4"/>
  <c r="B5" i="4"/>
  <c r="C5" i="4"/>
  <c r="K5" i="4"/>
  <c r="J9" i="10" s="1"/>
  <c r="M5" i="4"/>
  <c r="A6" i="4"/>
  <c r="B6" i="4"/>
  <c r="C6" i="4"/>
  <c r="K6" i="4"/>
  <c r="J8" i="10" s="1"/>
  <c r="M6" i="4"/>
  <c r="A7" i="4"/>
  <c r="B7" i="4"/>
  <c r="C7" i="4"/>
  <c r="K7" i="4"/>
  <c r="J6" i="10" s="1"/>
  <c r="M7" i="4"/>
  <c r="A8" i="4"/>
  <c r="B8" i="4"/>
  <c r="C8" i="4"/>
  <c r="K8" i="4"/>
  <c r="J10" i="10" s="1"/>
  <c r="M8" i="4"/>
  <c r="A9" i="4"/>
  <c r="B9" i="4"/>
  <c r="C9" i="4"/>
  <c r="K9" i="4"/>
  <c r="J11" i="10" s="1"/>
  <c r="M9" i="4"/>
  <c r="A10" i="4"/>
  <c r="B10" i="4"/>
  <c r="C10" i="4"/>
  <c r="K10" i="4"/>
  <c r="J5" i="10" s="1"/>
  <c r="M10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K10" i="5"/>
  <c r="M10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K10" i="7"/>
  <c r="M10" i="7"/>
  <c r="L5" i="2" l="1"/>
  <c r="G9" i="10" s="1"/>
  <c r="F9" i="10"/>
  <c r="R10" i="10"/>
  <c r="R7" i="10"/>
  <c r="N10" i="10"/>
  <c r="L8" i="7"/>
  <c r="O10" i="10" s="1"/>
  <c r="N7" i="10"/>
  <c r="L4" i="7"/>
  <c r="O7" i="10" s="1"/>
  <c r="L10" i="10"/>
  <c r="L8" i="5"/>
  <c r="M10" i="10" s="1"/>
  <c r="L7" i="10"/>
  <c r="L4" i="5"/>
  <c r="M7" i="10" s="1"/>
  <c r="L8" i="2"/>
  <c r="G10" i="10" s="1"/>
  <c r="F10" i="10"/>
  <c r="L4" i="2"/>
  <c r="G7" i="10" s="1"/>
  <c r="F7" i="10"/>
  <c r="L8" i="1"/>
  <c r="E10" i="10" s="1"/>
  <c r="D10" i="10"/>
  <c r="R6" i="10"/>
  <c r="L4" i="1"/>
  <c r="E7" i="10" s="1"/>
  <c r="D7" i="10"/>
  <c r="L8" i="4"/>
  <c r="K10" i="10" s="1"/>
  <c r="L11" i="10"/>
  <c r="L9" i="5"/>
  <c r="M11" i="10" s="1"/>
  <c r="D9" i="10"/>
  <c r="L5" i="1"/>
  <c r="E9" i="10" s="1"/>
  <c r="L7" i="4"/>
  <c r="K6" i="10" s="1"/>
  <c r="L7" i="7"/>
  <c r="O6" i="10" s="1"/>
  <c r="N6" i="10"/>
  <c r="L6" i="10"/>
  <c r="L7" i="5"/>
  <c r="M6" i="10" s="1"/>
  <c r="F6" i="10"/>
  <c r="L7" i="2"/>
  <c r="G6" i="10" s="1"/>
  <c r="R5" i="10"/>
  <c r="L7" i="1"/>
  <c r="E6" i="10" s="1"/>
  <c r="D6" i="10"/>
  <c r="R8" i="10"/>
  <c r="L4" i="4"/>
  <c r="K7" i="10" s="1"/>
  <c r="L9" i="4"/>
  <c r="K11" i="10" s="1"/>
  <c r="L6" i="4"/>
  <c r="K8" i="10" s="1"/>
  <c r="N11" i="10"/>
  <c r="L9" i="7"/>
  <c r="O11" i="10" s="1"/>
  <c r="L5" i="7"/>
  <c r="O9" i="10" s="1"/>
  <c r="N9" i="10"/>
  <c r="P9" i="10" s="1"/>
  <c r="L9" i="10"/>
  <c r="L5" i="5"/>
  <c r="M9" i="10" s="1"/>
  <c r="L9" i="2"/>
  <c r="G11" i="10" s="1"/>
  <c r="F11" i="10"/>
  <c r="D11" i="10"/>
  <c r="L9" i="1"/>
  <c r="E11" i="10" s="1"/>
  <c r="L5" i="4"/>
  <c r="K9" i="10" s="1"/>
  <c r="L10" i="7"/>
  <c r="O5" i="10" s="1"/>
  <c r="N5" i="10"/>
  <c r="L6" i="7"/>
  <c r="O8" i="10" s="1"/>
  <c r="N8" i="10"/>
  <c r="L5" i="10"/>
  <c r="L10" i="5"/>
  <c r="M5" i="10" s="1"/>
  <c r="L8" i="10"/>
  <c r="L6" i="5"/>
  <c r="M8" i="10" s="1"/>
  <c r="F5" i="10"/>
  <c r="L10" i="2"/>
  <c r="G5" i="10" s="1"/>
  <c r="F8" i="10"/>
  <c r="L6" i="2"/>
  <c r="G8" i="10" s="1"/>
  <c r="D5" i="10"/>
  <c r="L10" i="1"/>
  <c r="E5" i="10" s="1"/>
  <c r="R11" i="10"/>
  <c r="D8" i="10"/>
  <c r="L6" i="1"/>
  <c r="E8" i="10" s="1"/>
  <c r="R9" i="10"/>
  <c r="L10" i="4"/>
  <c r="K5" i="10" s="1"/>
  <c r="L10" i="3"/>
  <c r="L6" i="3"/>
  <c r="I8" i="10" s="1"/>
  <c r="L9" i="3"/>
  <c r="L5" i="3"/>
  <c r="I9" i="10" s="1"/>
  <c r="L8" i="3"/>
  <c r="L4" i="3"/>
  <c r="I7" i="10" s="1"/>
  <c r="L7" i="3"/>
  <c r="P10" i="10" l="1"/>
  <c r="P5" i="10"/>
  <c r="P7" i="10"/>
  <c r="P8" i="10"/>
  <c r="P11" i="10"/>
  <c r="P6" i="10"/>
  <c r="I6" i="10"/>
  <c r="I10" i="10"/>
  <c r="Q10" i="10" s="1"/>
  <c r="I5" i="10"/>
  <c r="Q5" i="10" s="1"/>
  <c r="I11" i="10"/>
  <c r="Q11" i="10" s="1"/>
  <c r="Q9" i="10"/>
  <c r="Q6" i="10"/>
  <c r="Q8" i="10"/>
  <c r="Q7" i="10"/>
</calcChain>
</file>

<file path=xl/sharedStrings.xml><?xml version="1.0" encoding="utf-8"?>
<sst xmlns="http://schemas.openxmlformats.org/spreadsheetml/2006/main" count="151" uniqueCount="45">
  <si>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</si>
  <si>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</si>
  <si>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</si>
  <si>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</si>
  <si>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</si>
  <si>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</si>
  <si>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</si>
  <si>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</si>
  <si>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</si>
  <si>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</si>
  <si>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</si>
  <si>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</si>
  <si>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</si>
  <si>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</si>
  <si>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</si>
  <si>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</si>
  <si>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</si>
  <si>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</si>
  <si>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</si>
  <si>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</si>
  <si>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</si>
  <si>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</si>
  <si>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</si>
  <si>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</si>
  <si>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</si>
  <si>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</si>
  <si>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</si>
  <si>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</si>
  <si>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</si>
  <si>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</si>
  <si>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</si>
  <si>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</si>
  <si>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</si>
  <si>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SHOOTER INFORMATION</t>
  </si>
  <si>
    <t>West Point Double Atcion Match</t>
  </si>
  <si>
    <t>SCORE SHEET</t>
  </si>
  <si>
    <t>Nutmegger</t>
  </si>
  <si>
    <t>Prairie City Slim</t>
  </si>
  <si>
    <t>J-Frame Stage</t>
  </si>
  <si>
    <t>1911 Stage</t>
  </si>
  <si>
    <t>Rooster</t>
  </si>
  <si>
    <t>Flatboat Bob</t>
  </si>
  <si>
    <t>Burke</t>
  </si>
  <si>
    <t>Russell</t>
  </si>
  <si>
    <t>Nelson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</si>
</sst>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" fontId="9" fillId="0" borderId="0" xfId="0" applyNumberFormat="1" applyFont="1" applyAlignment="1" applyProtection="1">
      <alignment horizontal="center"/>
    </xf>
    <xf numFmtId="0" fontId="8" fillId="0" borderId="0" xfId="0" applyFont="1" applyProtection="1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33</v>
      </c>
    </row>
    <row r="2" spans="1:6" ht="20.25" customHeight="1" x14ac:dyDescent="0.25">
      <c r="B2" s="28"/>
      <c r="C2" s="1"/>
      <c r="D2" s="37" t="s">
        <v>16</v>
      </c>
      <c r="E2" s="55">
        <v>42992</v>
      </c>
      <c r="F2" s="55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37</v>
      </c>
      <c r="C5" s="17" t="s">
        <v>32</v>
      </c>
    </row>
    <row r="6" spans="1:6" x14ac:dyDescent="0.2">
      <c r="A6" s="2">
        <f t="shared" ref="A6:A11" si="0">ROW()-4</f>
        <v>2</v>
      </c>
      <c r="B6" s="17" t="s">
        <v>36</v>
      </c>
      <c r="C6" s="17" t="s">
        <v>32</v>
      </c>
    </row>
    <row r="7" spans="1:6" x14ac:dyDescent="0.2">
      <c r="A7" s="2">
        <f t="shared" si="0"/>
        <v>3</v>
      </c>
      <c r="B7" s="52" t="s">
        <v>42</v>
      </c>
      <c r="C7" s="17" t="s">
        <v>32</v>
      </c>
    </row>
    <row r="8" spans="1:6" x14ac:dyDescent="0.2">
      <c r="A8" s="2">
        <f t="shared" si="0"/>
        <v>4</v>
      </c>
      <c r="B8" s="17" t="s">
        <v>40</v>
      </c>
      <c r="C8" s="17" t="s">
        <v>32</v>
      </c>
    </row>
    <row r="9" spans="1:6" x14ac:dyDescent="0.2">
      <c r="A9" s="2">
        <f t="shared" si="0"/>
        <v>5</v>
      </c>
      <c r="B9" s="17" t="s">
        <v>43</v>
      </c>
      <c r="C9" s="17" t="s">
        <v>32</v>
      </c>
    </row>
    <row r="10" spans="1:6" x14ac:dyDescent="0.2">
      <c r="A10" s="2">
        <f t="shared" si="0"/>
        <v>6</v>
      </c>
      <c r="B10" s="17" t="s">
        <v>44</v>
      </c>
      <c r="C10" s="17" t="s">
        <v>32</v>
      </c>
    </row>
    <row r="11" spans="1:6" x14ac:dyDescent="0.2">
      <c r="A11" s="2">
        <f t="shared" si="0"/>
        <v>7</v>
      </c>
      <c r="B11" s="17" t="s">
        <v>41</v>
      </c>
      <c r="C11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0"/>
  <sheetViews>
    <sheetView showZeros="0" workbookViewId="0">
      <selection activeCell="E4" sqref="E4"/>
    </sheetView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5">
        <f>'Shooter Information'!$E$2</f>
        <v>42992</v>
      </c>
      <c r="F1" s="55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0</v>
      </c>
      <c r="E4" s="15">
        <v>42.67</v>
      </c>
      <c r="F4" s="15"/>
      <c r="G4" s="23"/>
      <c r="H4" s="15"/>
      <c r="I4" s="15"/>
      <c r="J4" s="15"/>
      <c r="K4" s="8">
        <f>(D4*5)+E4-F4+(G4*10)+(H4*30)+(I4*999)+(J4*999.99)</f>
        <v>42.67</v>
      </c>
      <c r="L4" s="8">
        <f>RANK(K4,K4:K10,1)</f>
        <v>4</v>
      </c>
      <c r="M4" s="25">
        <f t="shared" ref="M4:M10" si="0">(SUM(D4+G4+H4+I4+J4))</f>
        <v>0</v>
      </c>
    </row>
    <row r="5" spans="1:13" x14ac:dyDescent="0.2">
      <c r="A5" s="2">
        <f t="shared" ref="A5:A10" si="1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0</v>
      </c>
      <c r="E5" s="15">
        <v>34.479999999999997</v>
      </c>
      <c r="F5" s="15"/>
      <c r="G5" s="15"/>
      <c r="H5" s="15"/>
      <c r="I5" s="15"/>
      <c r="J5" s="15"/>
      <c r="K5" s="8">
        <f t="shared" ref="K5:K10" si="2">(D5*5)+E5-F5+(G5*10)+(H5*30)+(I5*999)+(J5*999.99)</f>
        <v>34.479999999999997</v>
      </c>
      <c r="L5" s="8">
        <f>RANK(K5,K4:K10,1)</f>
        <v>2</v>
      </c>
      <c r="M5" s="25">
        <f t="shared" si="0"/>
        <v>0</v>
      </c>
    </row>
    <row r="6" spans="1:13" x14ac:dyDescent="0.2">
      <c r="A6" s="2">
        <f t="shared" si="1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1</v>
      </c>
      <c r="E6" s="15">
        <v>41.62</v>
      </c>
      <c r="F6" s="15"/>
      <c r="G6" s="15">
        <v>0</v>
      </c>
      <c r="H6" s="15"/>
      <c r="I6" s="15"/>
      <c r="J6" s="15"/>
      <c r="K6" s="8">
        <f t="shared" si="2"/>
        <v>46.62</v>
      </c>
      <c r="L6" s="8">
        <f>RANK(K6,K4:K10,1)</f>
        <v>5</v>
      </c>
      <c r="M6" s="25">
        <f t="shared" si="0"/>
        <v>1</v>
      </c>
    </row>
    <row r="7" spans="1:13" x14ac:dyDescent="0.2">
      <c r="A7" s="2">
        <f t="shared" si="1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37.619999999999997</v>
      </c>
      <c r="F7" s="15"/>
      <c r="G7" s="15"/>
      <c r="H7" s="15"/>
      <c r="I7" s="15"/>
      <c r="J7" s="15"/>
      <c r="K7" s="8">
        <f t="shared" si="2"/>
        <v>37.619999999999997</v>
      </c>
      <c r="L7" s="8">
        <f>RANK(K7,K4:K10,1)</f>
        <v>3</v>
      </c>
      <c r="M7" s="25">
        <f t="shared" si="0"/>
        <v>0</v>
      </c>
    </row>
    <row r="8" spans="1:13" x14ac:dyDescent="0.2">
      <c r="A8" s="2">
        <f t="shared" si="1"/>
        <v>5</v>
      </c>
      <c r="B8" s="8" t="str">
        <f>'Shooter Information'!B9</f>
        <v>Russell</v>
      </c>
      <c r="C8" s="8" t="str">
        <f>'Shooter Information'!C9</f>
        <v xml:space="preserve"> </v>
      </c>
      <c r="D8" s="15">
        <v>3</v>
      </c>
      <c r="E8" s="15">
        <v>41.12</v>
      </c>
      <c r="F8" s="15"/>
      <c r="G8" s="15"/>
      <c r="H8" s="15"/>
      <c r="I8" s="15"/>
      <c r="J8" s="15"/>
      <c r="K8" s="8">
        <f t="shared" si="2"/>
        <v>56.12</v>
      </c>
      <c r="L8" s="8">
        <f>RANK(K8,K4:K10,1)</f>
        <v>6</v>
      </c>
      <c r="M8" s="25">
        <f t="shared" si="0"/>
        <v>3</v>
      </c>
    </row>
    <row r="9" spans="1:13" x14ac:dyDescent="0.2">
      <c r="A9" s="2">
        <f t="shared" si="1"/>
        <v>6</v>
      </c>
      <c r="B9" s="8" t="str">
        <f>'Shooter Information'!B10</f>
        <v>Nelson</v>
      </c>
      <c r="C9" s="8" t="str">
        <f>'Shooter Information'!C10</f>
        <v xml:space="preserve"> </v>
      </c>
      <c r="D9" s="15">
        <v>6</v>
      </c>
      <c r="E9" s="15">
        <v>43.77</v>
      </c>
      <c r="F9" s="15"/>
      <c r="G9" s="15">
        <v>1</v>
      </c>
      <c r="H9" s="15"/>
      <c r="I9" s="15"/>
      <c r="J9" s="15"/>
      <c r="K9" s="8">
        <f t="shared" si="2"/>
        <v>83.77000000000001</v>
      </c>
      <c r="L9" s="8">
        <f>RANK(K9,K4:K10,1)</f>
        <v>7</v>
      </c>
      <c r="M9" s="25">
        <f t="shared" si="0"/>
        <v>7</v>
      </c>
    </row>
    <row r="10" spans="1:13" x14ac:dyDescent="0.2">
      <c r="A10" s="2">
        <f t="shared" si="1"/>
        <v>7</v>
      </c>
      <c r="B10" s="8" t="str">
        <f>'Shooter Information'!B11</f>
        <v>Flatboat Bob</v>
      </c>
      <c r="C10" s="8" t="str">
        <f>'Shooter Information'!C11</f>
        <v xml:space="preserve"> </v>
      </c>
      <c r="D10" s="15">
        <v>0</v>
      </c>
      <c r="E10" s="15">
        <v>31.78</v>
      </c>
      <c r="F10" s="15"/>
      <c r="G10" s="15"/>
      <c r="H10" s="15"/>
      <c r="I10" s="15"/>
      <c r="J10" s="15"/>
      <c r="K10" s="8">
        <f t="shared" si="2"/>
        <v>31.78</v>
      </c>
      <c r="L10" s="8">
        <f>RANK(K10,K4:K10,1)</f>
        <v>1</v>
      </c>
      <c r="M10" s="25">
        <f t="shared" si="0"/>
        <v>0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42992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0</v>
      </c>
      <c r="E4" s="15">
        <v>41.67</v>
      </c>
      <c r="F4" s="15"/>
      <c r="G4" s="15"/>
      <c r="H4" s="15"/>
      <c r="I4" s="15"/>
      <c r="J4" s="15"/>
      <c r="K4" s="8">
        <f>(D4*5)+E4-F4+(G4*10)+(H4*30)+(I4*999)+(J4*999.99)</f>
        <v>41.67</v>
      </c>
      <c r="L4" s="8">
        <f>RANK(K4,K4:K10,1)</f>
        <v>4</v>
      </c>
      <c r="M4" s="25">
        <f>(SUM(D4+G4+H4+I4+J4))</f>
        <v>0</v>
      </c>
    </row>
    <row r="5" spans="1:13" x14ac:dyDescent="0.2">
      <c r="A5" s="2">
        <f t="shared" ref="A5:A10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0</v>
      </c>
      <c r="E5" s="15">
        <v>37.549999999999997</v>
      </c>
      <c r="F5" s="15"/>
      <c r="G5" s="15">
        <v>0</v>
      </c>
      <c r="H5" s="15"/>
      <c r="I5" s="15"/>
      <c r="J5" s="15"/>
      <c r="K5" s="8">
        <f t="shared" ref="K5:K10" si="1">(D5*5)+E5-F5+(G5*10)+(H5*30)+(I5*999)+(J5*999.99)</f>
        <v>37.549999999999997</v>
      </c>
      <c r="L5" s="8">
        <f>RANK(K5,K4:K10,1)</f>
        <v>2</v>
      </c>
      <c r="M5" s="25">
        <f t="shared" ref="M5:M10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2</v>
      </c>
      <c r="E6" s="15">
        <v>44.15</v>
      </c>
      <c r="F6" s="15"/>
      <c r="G6" s="15"/>
      <c r="H6" s="15"/>
      <c r="I6" s="15"/>
      <c r="J6" s="15"/>
      <c r="K6" s="8">
        <f t="shared" si="1"/>
        <v>54.15</v>
      </c>
      <c r="L6" s="8">
        <f>RANK(K6,K4:K10,1)</f>
        <v>6</v>
      </c>
      <c r="M6" s="25">
        <f t="shared" si="2"/>
        <v>2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38.229999999999997</v>
      </c>
      <c r="F7" s="15"/>
      <c r="G7" s="15"/>
      <c r="H7" s="15"/>
      <c r="I7" s="15"/>
      <c r="J7" s="15"/>
      <c r="K7" s="8">
        <f t="shared" si="1"/>
        <v>38.229999999999997</v>
      </c>
      <c r="L7" s="8">
        <f>RANK(K7,K4:K10,1)</f>
        <v>3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Russell</v>
      </c>
      <c r="C8" s="8" t="str">
        <f>'Shooter Information'!C9</f>
        <v xml:space="preserve"> </v>
      </c>
      <c r="D8" s="15">
        <v>0</v>
      </c>
      <c r="E8" s="15">
        <v>53.2</v>
      </c>
      <c r="F8" s="15"/>
      <c r="G8" s="15"/>
      <c r="H8" s="15"/>
      <c r="I8" s="15"/>
      <c r="J8" s="15"/>
      <c r="K8" s="8">
        <f t="shared" si="1"/>
        <v>53.2</v>
      </c>
      <c r="L8" s="8">
        <f>RANK(K8,K4:K10,1)</f>
        <v>5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Nelson</v>
      </c>
      <c r="C9" s="8" t="str">
        <f>'Shooter Information'!C10</f>
        <v xml:space="preserve"> </v>
      </c>
      <c r="D9" s="15">
        <v>1</v>
      </c>
      <c r="E9" s="15">
        <v>50.67</v>
      </c>
      <c r="F9" s="15"/>
      <c r="G9" s="15">
        <v>0</v>
      </c>
      <c r="H9" s="15"/>
      <c r="I9" s="15"/>
      <c r="J9" s="15"/>
      <c r="K9" s="8">
        <f t="shared" si="1"/>
        <v>55.67</v>
      </c>
      <c r="L9" s="8">
        <f>RANK(K9,K4:K10,1)</f>
        <v>7</v>
      </c>
      <c r="M9" s="25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Flatboat Bob</v>
      </c>
      <c r="C10" s="8" t="str">
        <f>'Shooter Information'!C11</f>
        <v xml:space="preserve"> </v>
      </c>
      <c r="D10" s="15">
        <v>0</v>
      </c>
      <c r="E10" s="15">
        <v>34.869999999999997</v>
      </c>
      <c r="F10" s="15"/>
      <c r="G10" s="15"/>
      <c r="H10" s="15"/>
      <c r="I10" s="15"/>
      <c r="J10" s="15"/>
      <c r="K10" s="8">
        <f t="shared" si="1"/>
        <v>34.869999999999997</v>
      </c>
      <c r="L10" s="8">
        <f>RANK(K10,K4:K10,1)</f>
        <v>1</v>
      </c>
      <c r="M10" s="25">
        <f t="shared" si="2"/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42992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43.32</v>
      </c>
      <c r="F4" s="15"/>
      <c r="G4" s="15">
        <v>0</v>
      </c>
      <c r="H4" s="15"/>
      <c r="I4" s="15"/>
      <c r="J4" s="15"/>
      <c r="K4" s="8">
        <f>(D4*5)+E4-F4+(G4*10)+(H4*30)+(I4*999)+(J4*999.99)</f>
        <v>48.32</v>
      </c>
      <c r="L4" s="8">
        <f>RANK(K4,K4:K10,1)</f>
        <v>4</v>
      </c>
      <c r="M4" s="25">
        <f>(SUM(D4+G4+H4+I4+J4))</f>
        <v>1</v>
      </c>
    </row>
    <row r="5" spans="1:13" x14ac:dyDescent="0.2">
      <c r="A5" s="2">
        <f t="shared" ref="A5:A10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1</v>
      </c>
      <c r="E5" s="15">
        <v>40.630000000000003</v>
      </c>
      <c r="F5" s="15"/>
      <c r="G5" s="15"/>
      <c r="H5" s="15"/>
      <c r="I5" s="15"/>
      <c r="J5" s="15"/>
      <c r="K5" s="8">
        <f t="shared" ref="K5:K10" si="1">(D5*5)+E5-F5+(G5*10)+(H5*30)+(I5*999)+(J5*999.99)</f>
        <v>45.63</v>
      </c>
      <c r="L5" s="8">
        <f>RANK(K5,K4:K10,1)</f>
        <v>3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2</v>
      </c>
      <c r="E6" s="15">
        <v>50.81</v>
      </c>
      <c r="F6" s="15"/>
      <c r="G6" s="15">
        <v>0</v>
      </c>
      <c r="H6" s="15"/>
      <c r="I6" s="15"/>
      <c r="J6" s="15"/>
      <c r="K6" s="8">
        <f t="shared" si="1"/>
        <v>60.81</v>
      </c>
      <c r="L6" s="8">
        <f>RANK(K6,K4:K10,1)</f>
        <v>6</v>
      </c>
      <c r="M6" s="25">
        <f t="shared" si="2"/>
        <v>2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40.57</v>
      </c>
      <c r="F7" s="15"/>
      <c r="G7" s="15"/>
      <c r="H7" s="15"/>
      <c r="I7" s="15"/>
      <c r="J7" s="15"/>
      <c r="K7" s="8">
        <f t="shared" si="1"/>
        <v>40.57</v>
      </c>
      <c r="L7" s="8">
        <f>RANK(K7,K4:K10,1)</f>
        <v>2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Russell</v>
      </c>
      <c r="C8" s="8" t="str">
        <f>'Shooter Information'!C9</f>
        <v xml:space="preserve"> </v>
      </c>
      <c r="D8" s="15">
        <v>0</v>
      </c>
      <c r="E8" s="15">
        <v>55.93</v>
      </c>
      <c r="F8" s="15"/>
      <c r="G8" s="15">
        <v>0</v>
      </c>
      <c r="H8" s="15"/>
      <c r="I8" s="15"/>
      <c r="J8" s="15"/>
      <c r="K8" s="8">
        <f t="shared" si="1"/>
        <v>55.93</v>
      </c>
      <c r="L8" s="8">
        <f>RANK(K8,K4:K10,1)</f>
        <v>5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Nelson</v>
      </c>
      <c r="C9" s="8" t="str">
        <f>'Shooter Information'!C10</f>
        <v xml:space="preserve"> </v>
      </c>
      <c r="D9" s="15">
        <v>3</v>
      </c>
      <c r="E9" s="15">
        <v>48.42</v>
      </c>
      <c r="F9" s="15"/>
      <c r="G9" s="15">
        <v>0</v>
      </c>
      <c r="H9" s="15"/>
      <c r="I9" s="15"/>
      <c r="J9" s="15"/>
      <c r="K9" s="8">
        <f t="shared" si="1"/>
        <v>63.42</v>
      </c>
      <c r="L9" s="8">
        <f>RANK(K9,K4:K10,1)</f>
        <v>7</v>
      </c>
      <c r="M9" s="25">
        <f t="shared" si="2"/>
        <v>3</v>
      </c>
    </row>
    <row r="10" spans="1:13" x14ac:dyDescent="0.2">
      <c r="A10" s="2">
        <f t="shared" si="0"/>
        <v>7</v>
      </c>
      <c r="B10" s="8" t="str">
        <f>'Shooter Information'!B11</f>
        <v>Flatboat Bob</v>
      </c>
      <c r="C10" s="8" t="str">
        <f>'Shooter Information'!C11</f>
        <v xml:space="preserve"> </v>
      </c>
      <c r="D10" s="15">
        <v>0</v>
      </c>
      <c r="E10" s="15">
        <v>37.950000000000003</v>
      </c>
      <c r="F10" s="15"/>
      <c r="G10" s="15">
        <v>0</v>
      </c>
      <c r="H10" s="15"/>
      <c r="I10" s="15"/>
      <c r="J10" s="15"/>
      <c r="K10" s="8">
        <f t="shared" si="1"/>
        <v>37.950000000000003</v>
      </c>
      <c r="L10" s="8">
        <f>RANK(K10,K4:K10,1)</f>
        <v>1</v>
      </c>
      <c r="M10" s="25">
        <f t="shared" si="2"/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42992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2</v>
      </c>
      <c r="E4" s="15">
        <v>62.04</v>
      </c>
      <c r="F4" s="15"/>
      <c r="G4" s="15"/>
      <c r="H4" s="15"/>
      <c r="I4" s="15"/>
      <c r="J4" s="15"/>
      <c r="K4" s="8">
        <f>(D4*5)+E4-F4+(G4*10)+(H4*30)+(I4*999)+(J4*999.99)</f>
        <v>72.039999999999992</v>
      </c>
      <c r="L4" s="8">
        <f>RANK(K4,K4:K10,1)</f>
        <v>3</v>
      </c>
      <c r="M4" s="25">
        <f>(SUM(D4+G4+H4+I4+J4))</f>
        <v>2</v>
      </c>
    </row>
    <row r="5" spans="1:13" x14ac:dyDescent="0.2">
      <c r="A5" s="2">
        <f t="shared" ref="A5:A10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3</v>
      </c>
      <c r="E5" s="15">
        <v>57.31</v>
      </c>
      <c r="F5" s="15"/>
      <c r="G5" s="15">
        <v>1</v>
      </c>
      <c r="H5" s="15"/>
      <c r="I5" s="15"/>
      <c r="J5" s="15"/>
      <c r="K5" s="8">
        <f t="shared" ref="K5:K10" si="1">(D5*5)+E5-F5+(G5*10)+(H5*30)+(I5*999)+(J5*999.99)</f>
        <v>82.31</v>
      </c>
      <c r="L5" s="8">
        <f>RANK(K5,K4:K10,1)</f>
        <v>5</v>
      </c>
      <c r="M5" s="25">
        <f t="shared" ref="M5:M10" si="2">(SUM(D5+G5+H5+I5+J5))</f>
        <v>4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/>
      <c r="E6" s="15">
        <v>64.55</v>
      </c>
      <c r="F6" s="15"/>
      <c r="G6" s="15">
        <v>1</v>
      </c>
      <c r="H6" s="15"/>
      <c r="I6" s="15"/>
      <c r="J6" s="15"/>
      <c r="K6" s="8">
        <f t="shared" si="1"/>
        <v>74.55</v>
      </c>
      <c r="L6" s="8">
        <f>RANK(K6,K4:K10,1)</f>
        <v>4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57.2</v>
      </c>
      <c r="F7" s="15"/>
      <c r="G7" s="15">
        <v>1</v>
      </c>
      <c r="H7" s="15"/>
      <c r="I7" s="15"/>
      <c r="J7" s="15"/>
      <c r="K7" s="8">
        <f t="shared" si="1"/>
        <v>67.2</v>
      </c>
      <c r="L7" s="8">
        <f>RANK(K7,K4:K10,1)</f>
        <v>2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Russell</v>
      </c>
      <c r="C8" s="8" t="str">
        <f>'Shooter Information'!C9</f>
        <v xml:space="preserve"> </v>
      </c>
      <c r="D8" s="15">
        <v>3</v>
      </c>
      <c r="E8" s="15">
        <v>80.66</v>
      </c>
      <c r="F8" s="15"/>
      <c r="G8" s="15"/>
      <c r="H8" s="15"/>
      <c r="I8" s="15"/>
      <c r="J8" s="15"/>
      <c r="K8" s="8">
        <f t="shared" si="1"/>
        <v>95.66</v>
      </c>
      <c r="L8" s="8">
        <f>RANK(K8,K4:K10,1)</f>
        <v>6</v>
      </c>
      <c r="M8" s="25">
        <f t="shared" si="2"/>
        <v>3</v>
      </c>
    </row>
    <row r="9" spans="1:13" x14ac:dyDescent="0.2">
      <c r="A9" s="2">
        <f t="shared" si="0"/>
        <v>6</v>
      </c>
      <c r="B9" s="8" t="str">
        <f>'Shooter Information'!B10</f>
        <v>Nelson</v>
      </c>
      <c r="C9" s="8" t="str">
        <f>'Shooter Information'!C10</f>
        <v xml:space="preserve"> </v>
      </c>
      <c r="D9" s="15">
        <v>10</v>
      </c>
      <c r="E9" s="15">
        <v>73.36</v>
      </c>
      <c r="F9" s="15"/>
      <c r="G9" s="15">
        <v>0</v>
      </c>
      <c r="H9" s="15"/>
      <c r="I9" s="15"/>
      <c r="J9" s="15"/>
      <c r="K9" s="8">
        <f t="shared" si="1"/>
        <v>123.36</v>
      </c>
      <c r="L9" s="8">
        <f>RANK(K9,K4:K10,1)</f>
        <v>7</v>
      </c>
      <c r="M9" s="25">
        <f t="shared" si="2"/>
        <v>10</v>
      </c>
    </row>
    <row r="10" spans="1:13" x14ac:dyDescent="0.2">
      <c r="A10" s="2">
        <f t="shared" si="0"/>
        <v>7</v>
      </c>
      <c r="B10" s="8" t="str">
        <f>'Shooter Information'!B11</f>
        <v>Flatboat Bob</v>
      </c>
      <c r="C10" s="8" t="str">
        <f>'Shooter Information'!C11</f>
        <v xml:space="preserve"> </v>
      </c>
      <c r="D10" s="15">
        <v>0</v>
      </c>
      <c r="E10" s="15">
        <v>58.9</v>
      </c>
      <c r="F10" s="15"/>
      <c r="G10" s="15"/>
      <c r="H10" s="15"/>
      <c r="I10" s="15"/>
      <c r="J10" s="15"/>
      <c r="K10" s="8">
        <f t="shared" si="1"/>
        <v>58.9</v>
      </c>
      <c r="L10" s="8">
        <f>RANK(K10,K4:K10,1)</f>
        <v>1</v>
      </c>
      <c r="M10" s="25">
        <f t="shared" si="2"/>
        <v>0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42992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15">
        <v>1</v>
      </c>
      <c r="E4" s="15">
        <v>45.51</v>
      </c>
      <c r="F4" s="15"/>
      <c r="G4" s="15"/>
      <c r="H4" s="15"/>
      <c r="I4" s="15"/>
      <c r="J4" s="15"/>
      <c r="K4" s="8">
        <f>(D4*5)+E4-F4+(G4*10)+(H4*30)+(I4*999)+(J4*999.99)</f>
        <v>50.51</v>
      </c>
      <c r="L4" s="8">
        <f>RANK(K4,K4:K10,1)</f>
        <v>2</v>
      </c>
      <c r="M4" s="25">
        <f>(SUM(D4+G4+H4+I4+J4))</f>
        <v>1</v>
      </c>
    </row>
    <row r="5" spans="1:13" x14ac:dyDescent="0.2">
      <c r="A5" s="2">
        <f t="shared" ref="A5:A10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2</v>
      </c>
      <c r="E5" s="15">
        <v>93.45</v>
      </c>
      <c r="F5" s="15"/>
      <c r="G5" s="15"/>
      <c r="H5" s="15"/>
      <c r="I5" s="15"/>
      <c r="J5" s="15"/>
      <c r="K5" s="8">
        <f t="shared" ref="K5:K10" si="1">(D5*5)+E5-F5+(G5*10)+(H5*30)+(I5*999)+(J5*999.99)</f>
        <v>103.45</v>
      </c>
      <c r="L5" s="8">
        <f>RANK(K5,K4:K10,1)</f>
        <v>7</v>
      </c>
      <c r="M5" s="25">
        <f t="shared" ref="M5:M10" si="2">(SUM(D5+G5+H5+I5+J5))</f>
        <v>2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/>
      <c r="E6" s="15">
        <v>50.86</v>
      </c>
      <c r="F6" s="15"/>
      <c r="G6" s="15"/>
      <c r="H6" s="15"/>
      <c r="I6" s="15"/>
      <c r="J6" s="15"/>
      <c r="K6" s="8">
        <f t="shared" si="1"/>
        <v>50.86</v>
      </c>
      <c r="L6" s="8">
        <f>RANK(K6,K4:K10,1)</f>
        <v>3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58.79</v>
      </c>
      <c r="F7" s="15"/>
      <c r="G7" s="15"/>
      <c r="H7" s="15"/>
      <c r="I7" s="15"/>
      <c r="J7" s="15"/>
      <c r="K7" s="8">
        <f t="shared" si="1"/>
        <v>58.79</v>
      </c>
      <c r="L7" s="8">
        <f>RANK(K7,K4:K10,1)</f>
        <v>6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Russell</v>
      </c>
      <c r="C8" s="8" t="str">
        <f>'Shooter Information'!C9</f>
        <v xml:space="preserve"> </v>
      </c>
      <c r="D8" s="15">
        <v>0</v>
      </c>
      <c r="E8" s="15">
        <v>54.91</v>
      </c>
      <c r="F8" s="15"/>
      <c r="G8" s="15">
        <v>0</v>
      </c>
      <c r="H8" s="15"/>
      <c r="I8" s="15"/>
      <c r="J8" s="15"/>
      <c r="K8" s="8">
        <f t="shared" si="1"/>
        <v>54.91</v>
      </c>
      <c r="L8" s="8">
        <f>RANK(K8,K4:K10,1)</f>
        <v>5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Nelson</v>
      </c>
      <c r="C9" s="8" t="str">
        <f>'Shooter Information'!C10</f>
        <v xml:space="preserve"> </v>
      </c>
      <c r="D9" s="15">
        <v>1</v>
      </c>
      <c r="E9" s="15">
        <v>48.85</v>
      </c>
      <c r="F9" s="15"/>
      <c r="G9" s="15"/>
      <c r="H9" s="15"/>
      <c r="I9" s="15"/>
      <c r="J9" s="15"/>
      <c r="K9" s="8">
        <f t="shared" si="1"/>
        <v>53.85</v>
      </c>
      <c r="L9" s="8">
        <f>RANK(K9,K4:K10,1)</f>
        <v>4</v>
      </c>
      <c r="M9" s="25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Flatboat Bob</v>
      </c>
      <c r="C10" s="8" t="str">
        <f>'Shooter Information'!C11</f>
        <v xml:space="preserve"> </v>
      </c>
      <c r="D10" s="15">
        <v>0</v>
      </c>
      <c r="E10" s="15">
        <v>39.590000000000003</v>
      </c>
      <c r="F10" s="15"/>
      <c r="G10" s="15"/>
      <c r="H10" s="15"/>
      <c r="I10" s="15"/>
      <c r="J10" s="15"/>
      <c r="K10" s="8">
        <f t="shared" si="1"/>
        <v>39.590000000000003</v>
      </c>
      <c r="L10" s="8">
        <f>RANK(K10,K4:K10,1)</f>
        <v>1</v>
      </c>
      <c r="M10" s="25">
        <f t="shared" si="2"/>
        <v>0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10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42992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Prairie City Slim</v>
      </c>
      <c r="C4" s="8" t="str">
        <f>'Shooter Information'!C5</f>
        <v xml:space="preserve"> </v>
      </c>
      <c r="D4" s="23">
        <v>0</v>
      </c>
      <c r="E4" s="15">
        <v>38.869999999999997</v>
      </c>
      <c r="F4" s="15"/>
      <c r="G4" s="23"/>
      <c r="H4" s="23"/>
      <c r="I4" s="23"/>
      <c r="J4" s="23"/>
      <c r="K4" s="8">
        <f>(D4*5)+E4-F4+(G4*10)+(H4*30)+(I4*999)+(J4*999.99)</f>
        <v>38.869999999999997</v>
      </c>
      <c r="L4" s="8">
        <f>RANK(K4,K4:K10,1)</f>
        <v>3</v>
      </c>
      <c r="M4" s="25">
        <f>(SUM(D4+G4+H4+I4+J4))</f>
        <v>0</v>
      </c>
    </row>
    <row r="5" spans="1:13" x14ac:dyDescent="0.2">
      <c r="A5" s="2">
        <f t="shared" ref="A5:A10" si="0">ROW()-3</f>
        <v>2</v>
      </c>
      <c r="B5" s="8" t="str">
        <f>'Shooter Information'!B6</f>
        <v>Nutmegger</v>
      </c>
      <c r="C5" s="8" t="str">
        <f>'Shooter Information'!C6</f>
        <v xml:space="preserve"> </v>
      </c>
      <c r="D5" s="15">
        <v>1</v>
      </c>
      <c r="E5" s="15">
        <v>34.86</v>
      </c>
      <c r="F5" s="15"/>
      <c r="G5" s="15"/>
      <c r="H5" s="15"/>
      <c r="I5" s="15"/>
      <c r="J5" s="15"/>
      <c r="K5" s="8">
        <f t="shared" ref="K5:K10" si="1">(D5*5)+E5-F5+(G5*10)+(H5*30)+(I5*999)+(J5*999.99)</f>
        <v>39.86</v>
      </c>
      <c r="L5" s="8">
        <f>RANK(K5,K4:K10,1)</f>
        <v>5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Burke</v>
      </c>
      <c r="C6" s="8" t="str">
        <f>'Shooter Information'!C7</f>
        <v xml:space="preserve"> </v>
      </c>
      <c r="D6" s="15">
        <v>0</v>
      </c>
      <c r="E6" s="15">
        <v>39.619999999999997</v>
      </c>
      <c r="F6" s="15"/>
      <c r="G6" s="15"/>
      <c r="H6" s="15"/>
      <c r="I6" s="15"/>
      <c r="J6" s="15"/>
      <c r="K6" s="8">
        <f t="shared" si="1"/>
        <v>39.619999999999997</v>
      </c>
      <c r="L6" s="8">
        <f>RANK(K6,K4:K10,1)</f>
        <v>4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30.97</v>
      </c>
      <c r="F7" s="15"/>
      <c r="G7" s="15"/>
      <c r="H7" s="15"/>
      <c r="I7" s="15"/>
      <c r="J7" s="15"/>
      <c r="K7" s="8">
        <f t="shared" si="1"/>
        <v>30.97</v>
      </c>
      <c r="L7" s="8">
        <f>RANK(K7,K4:K10,1)</f>
        <v>1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Russell</v>
      </c>
      <c r="C8" s="8" t="str">
        <f>'Shooter Information'!C9</f>
        <v xml:space="preserve"> </v>
      </c>
      <c r="D8" s="15">
        <v>0</v>
      </c>
      <c r="E8" s="15">
        <v>45.06</v>
      </c>
      <c r="F8" s="15"/>
      <c r="G8" s="15">
        <v>1</v>
      </c>
      <c r="H8" s="15"/>
      <c r="I8" s="15"/>
      <c r="J8" s="15"/>
      <c r="K8" s="8">
        <f t="shared" si="1"/>
        <v>55.06</v>
      </c>
      <c r="L8" s="8">
        <f>RANK(K8,K4:K10,1)</f>
        <v>7</v>
      </c>
      <c r="M8" s="25">
        <f t="shared" si="2"/>
        <v>1</v>
      </c>
    </row>
    <row r="9" spans="1:13" x14ac:dyDescent="0.2">
      <c r="A9" s="2">
        <f t="shared" si="0"/>
        <v>6</v>
      </c>
      <c r="B9" s="8" t="str">
        <f>'Shooter Information'!B10</f>
        <v>Nelson</v>
      </c>
      <c r="C9" s="8" t="str">
        <f>'Shooter Information'!C10</f>
        <v xml:space="preserve"> </v>
      </c>
      <c r="D9" s="15"/>
      <c r="E9" s="15">
        <v>47.92</v>
      </c>
      <c r="F9" s="15"/>
      <c r="G9" s="15"/>
      <c r="H9" s="15"/>
      <c r="I9" s="15"/>
      <c r="J9" s="15"/>
      <c r="K9" s="8">
        <f t="shared" si="1"/>
        <v>47.92</v>
      </c>
      <c r="L9" s="8">
        <f>RANK(K9,K4:K10,1)</f>
        <v>6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Flatboat Bob</v>
      </c>
      <c r="C10" s="8" t="str">
        <f>'Shooter Information'!C11</f>
        <v xml:space="preserve"> </v>
      </c>
      <c r="D10" s="15">
        <v>1</v>
      </c>
      <c r="E10" s="15">
        <v>32.96</v>
      </c>
      <c r="F10" s="15"/>
      <c r="G10" s="15"/>
      <c r="H10" s="15"/>
      <c r="I10" s="15"/>
      <c r="J10" s="15"/>
      <c r="K10" s="8">
        <f t="shared" si="1"/>
        <v>37.96</v>
      </c>
      <c r="L10" s="8">
        <f>RANK(K10,K4:K10,1)</f>
        <v>2</v>
      </c>
      <c r="M10" s="25">
        <f t="shared" si="2"/>
        <v>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0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6" t="s">
        <v>34</v>
      </c>
      <c r="C1" s="57"/>
      <c r="D1" s="57"/>
    </row>
    <row r="2" spans="1:18" ht="15.75" x14ac:dyDescent="0.25">
      <c r="B2" s="18" t="s">
        <v>31</v>
      </c>
      <c r="H2" s="19" t="s">
        <v>16</v>
      </c>
      <c r="I2" s="58">
        <f>'Shooter Information'!$E$2</f>
        <v>42992</v>
      </c>
      <c r="J2" s="59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22">
        <f>ROW()-4</f>
        <v>1</v>
      </c>
      <c r="B5" s="39" t="str">
        <f>'Shooter Information'!B11</f>
        <v>Flatboat Bob</v>
      </c>
      <c r="C5" s="39" t="str">
        <f>'Shooter Information'!C11</f>
        <v xml:space="preserve"> </v>
      </c>
      <c r="D5" s="40">
        <f>+'Stage 1'!K10</f>
        <v>31.78</v>
      </c>
      <c r="E5" s="41">
        <f>+'Stage 1'!L10</f>
        <v>1</v>
      </c>
      <c r="F5" s="40">
        <f>+'Stage 2'!K10</f>
        <v>34.869999999999997</v>
      </c>
      <c r="G5" s="41">
        <f>+'Stage 2'!L10</f>
        <v>1</v>
      </c>
      <c r="H5" s="40">
        <f>+'Stage 3'!K10</f>
        <v>37.950000000000003</v>
      </c>
      <c r="I5" s="41">
        <f>+'Stage 3'!L10</f>
        <v>1</v>
      </c>
      <c r="J5" s="40">
        <f>+'Stage 4'!K10</f>
        <v>58.9</v>
      </c>
      <c r="K5" s="41">
        <f>+'Stage 4'!L10</f>
        <v>1</v>
      </c>
      <c r="L5" s="48">
        <f>+'Stage 5'!K10</f>
        <v>39.590000000000003</v>
      </c>
      <c r="M5" s="49">
        <f>+'Stage 5'!L10</f>
        <v>1</v>
      </c>
      <c r="N5" s="48">
        <f>+'Stage 6'!K10</f>
        <v>37.96</v>
      </c>
      <c r="O5" s="49">
        <f>+'Stage 6'!L10</f>
        <v>2</v>
      </c>
      <c r="P5" s="40">
        <f>+D5+F5+H5+J5+L5+N5</f>
        <v>241.05</v>
      </c>
      <c r="Q5" s="42">
        <f>+E5+G5+I5+K5+M5+O5</f>
        <v>7</v>
      </c>
      <c r="R5" s="51" t="str">
        <f>IF(SUM('Stage 1'!M10,'Stage 2'!M10,'Stage 3'!M10,'Stage 4'!M10,'Stage 5'!M10,'Stage 6'!M10)=0,"Yes","No")</f>
        <v>No</v>
      </c>
    </row>
    <row r="6" spans="1:18" x14ac:dyDescent="0.2">
      <c r="A6" s="38">
        <f>ROW()-4</f>
        <v>2</v>
      </c>
      <c r="B6" s="39" t="str">
        <f>'Shooter Information'!B8</f>
        <v>Rooster</v>
      </c>
      <c r="C6" s="39" t="str">
        <f>'Shooter Information'!C8</f>
        <v xml:space="preserve"> </v>
      </c>
      <c r="D6" s="40">
        <f>+'Stage 1'!K7</f>
        <v>37.619999999999997</v>
      </c>
      <c r="E6" s="41">
        <f>+'Stage 1'!L7</f>
        <v>3</v>
      </c>
      <c r="F6" s="40">
        <f>+'Stage 2'!K7</f>
        <v>38.229999999999997</v>
      </c>
      <c r="G6" s="41">
        <f>+'Stage 2'!L7</f>
        <v>3</v>
      </c>
      <c r="H6" s="40">
        <f>+'Stage 3'!K7</f>
        <v>40.57</v>
      </c>
      <c r="I6" s="41">
        <f>+'Stage 3'!L7</f>
        <v>2</v>
      </c>
      <c r="J6" s="40">
        <f>+'Stage 4'!K7</f>
        <v>67.2</v>
      </c>
      <c r="K6" s="41">
        <f>+'Stage 4'!L7</f>
        <v>2</v>
      </c>
      <c r="L6" s="48">
        <f>+'Stage 5'!K7</f>
        <v>58.79</v>
      </c>
      <c r="M6" s="49">
        <f>+'Stage 5'!L7</f>
        <v>6</v>
      </c>
      <c r="N6" s="48">
        <f>+'Stage 6'!K7</f>
        <v>30.97</v>
      </c>
      <c r="O6" s="49">
        <f>+'Stage 6'!L7</f>
        <v>1</v>
      </c>
      <c r="P6" s="40">
        <f>+D6+F6+H6+J6+L6+N6</f>
        <v>273.38</v>
      </c>
      <c r="Q6" s="42">
        <f>+E6+G6+I6+K6+M6+O6</f>
        <v>17</v>
      </c>
      <c r="R6" s="51" t="str">
        <f>IF(SUM('Stage 1'!M7,'Stage 2'!M7,'Stage 3'!M7,'Stage 4'!M7,'Stage 5'!M7,'Stage 6'!M7)=0,"Yes","No")</f>
        <v>No</v>
      </c>
    </row>
    <row r="7" spans="1:18" x14ac:dyDescent="0.2">
      <c r="A7" s="38">
        <f>ROW()-4</f>
        <v>3</v>
      </c>
      <c r="B7" s="39" t="str">
        <f>'Shooter Information'!B5</f>
        <v>Prairie City Slim</v>
      </c>
      <c r="C7" s="39" t="str">
        <f>'Shooter Information'!C5</f>
        <v xml:space="preserve"> </v>
      </c>
      <c r="D7" s="40">
        <f>+'Stage 1'!K4</f>
        <v>42.67</v>
      </c>
      <c r="E7" s="41">
        <f>+'Stage 1'!L4</f>
        <v>4</v>
      </c>
      <c r="F7" s="40">
        <f>+'Stage 2'!K4</f>
        <v>41.67</v>
      </c>
      <c r="G7" s="41">
        <f>+'Stage 2'!L4</f>
        <v>4</v>
      </c>
      <c r="H7" s="40">
        <f>+'Stage 3'!K4</f>
        <v>48.32</v>
      </c>
      <c r="I7" s="41">
        <f>+'Stage 3'!L4</f>
        <v>4</v>
      </c>
      <c r="J7" s="40">
        <f>+'Stage 4'!K4</f>
        <v>72.039999999999992</v>
      </c>
      <c r="K7" s="41">
        <f>+'Stage 4'!L4</f>
        <v>3</v>
      </c>
      <c r="L7" s="48">
        <f>+'Stage 5'!K4</f>
        <v>50.51</v>
      </c>
      <c r="M7" s="49">
        <f>+'Stage 5'!L4</f>
        <v>2</v>
      </c>
      <c r="N7" s="48">
        <f>+'Stage 6'!K4</f>
        <v>38.869999999999997</v>
      </c>
      <c r="O7" s="49">
        <f>+'Stage 6'!L4</f>
        <v>3</v>
      </c>
      <c r="P7" s="40">
        <f>+D7+F7+H7+J7+L7+N7</f>
        <v>294.08</v>
      </c>
      <c r="Q7" s="42">
        <f>+E7+G7+I7+K7+M7+O7</f>
        <v>20</v>
      </c>
      <c r="R7" s="51" t="str">
        <f>IF(SUM('Stage 1'!M4,'Stage 2'!M4,'Stage 3'!M4,'Stage 4'!M4,'Stage 5'!M4,'Stage 6'!M4)=0,"Yes","No")</f>
        <v>No</v>
      </c>
    </row>
    <row r="8" spans="1:18" x14ac:dyDescent="0.2">
      <c r="A8" s="22">
        <f>ROW()-4</f>
        <v>4</v>
      </c>
      <c r="B8" s="39" t="str">
        <f>'Shooter Information'!B7</f>
        <v>Burke</v>
      </c>
      <c r="C8" s="39" t="str">
        <f>'Shooter Information'!C7</f>
        <v xml:space="preserve"> </v>
      </c>
      <c r="D8" s="40">
        <f>+'Stage 1'!K6</f>
        <v>46.62</v>
      </c>
      <c r="E8" s="41">
        <f>+'Stage 1'!L6</f>
        <v>5</v>
      </c>
      <c r="F8" s="40">
        <f>+'Stage 2'!K6</f>
        <v>54.15</v>
      </c>
      <c r="G8" s="41">
        <f>+'Stage 2'!L6</f>
        <v>6</v>
      </c>
      <c r="H8" s="40">
        <f>+'Stage 3'!K6</f>
        <v>60.81</v>
      </c>
      <c r="I8" s="41">
        <f>+'Stage 3'!L6</f>
        <v>6</v>
      </c>
      <c r="J8" s="40">
        <f>+'Stage 4'!K6</f>
        <v>74.55</v>
      </c>
      <c r="K8" s="41">
        <f>+'Stage 4'!L6</f>
        <v>4</v>
      </c>
      <c r="L8" s="48">
        <f>+'Stage 5'!K6</f>
        <v>50.86</v>
      </c>
      <c r="M8" s="49">
        <f>+'Stage 5'!L6</f>
        <v>3</v>
      </c>
      <c r="N8" s="48">
        <f>+'Stage 6'!K6</f>
        <v>39.619999999999997</v>
      </c>
      <c r="O8" s="49">
        <f>+'Stage 6'!L6</f>
        <v>4</v>
      </c>
      <c r="P8" s="48">
        <f>+D8+F8+H8+J8+L8+N8</f>
        <v>326.61</v>
      </c>
      <c r="Q8" s="50">
        <f>+E8+G8+I8+K8+M8+O8</f>
        <v>28</v>
      </c>
      <c r="R8" s="51" t="str">
        <f>IF(SUM('Stage 1'!M6,'Stage 2'!M6,'Stage 3'!M6,'Stage 4'!M6,'Stage 5'!M6,'Stage 6'!M6)=0,"Yes","No")</f>
        <v>No</v>
      </c>
    </row>
    <row r="9" spans="1:18" x14ac:dyDescent="0.2">
      <c r="A9" s="45">
        <f>ROW()-4</f>
        <v>5</v>
      </c>
      <c r="B9" s="39" t="str">
        <f>'Shooter Information'!B6</f>
        <v>Nutmegger</v>
      </c>
      <c r="C9" s="39" t="str">
        <f>'Shooter Information'!C6</f>
        <v xml:space="preserve"> </v>
      </c>
      <c r="D9" s="40">
        <f>+'Stage 1'!K5</f>
        <v>34.479999999999997</v>
      </c>
      <c r="E9" s="41">
        <f>+'Stage 1'!L5</f>
        <v>2</v>
      </c>
      <c r="F9" s="40">
        <f>+'Stage 2'!K5</f>
        <v>37.549999999999997</v>
      </c>
      <c r="G9" s="41">
        <f>+'Stage 2'!L5</f>
        <v>2</v>
      </c>
      <c r="H9" s="40">
        <f>+'Stage 3'!K5</f>
        <v>45.63</v>
      </c>
      <c r="I9" s="41">
        <f>+'Stage 3'!L5</f>
        <v>3</v>
      </c>
      <c r="J9" s="40">
        <f>+'Stage 4'!K5</f>
        <v>82.31</v>
      </c>
      <c r="K9" s="41">
        <f>+'Stage 4'!L5</f>
        <v>5</v>
      </c>
      <c r="L9" s="48">
        <f>+'Stage 5'!K5</f>
        <v>103.45</v>
      </c>
      <c r="M9" s="49">
        <f>+'Stage 5'!L5</f>
        <v>7</v>
      </c>
      <c r="N9" s="48">
        <f>+'Stage 6'!K5</f>
        <v>39.86</v>
      </c>
      <c r="O9" s="49">
        <f>+'Stage 6'!L5</f>
        <v>5</v>
      </c>
      <c r="P9" s="43">
        <f>+D9+F9+H9+J9+L9+N9</f>
        <v>343.28000000000003</v>
      </c>
      <c r="Q9" s="44">
        <f>+E9+G9+I9+K9+M9+O9</f>
        <v>24</v>
      </c>
      <c r="R9" s="51" t="str">
        <f>IF(SUM('Stage 1'!M5,'Stage 2'!M5,'Stage 3'!M5,'Stage 4'!M5,'Stage 5'!M5,'Stage 6'!M5)=0,"Yes","No")</f>
        <v>No</v>
      </c>
    </row>
    <row r="10" spans="1:18" x14ac:dyDescent="0.2">
      <c r="A10" s="46">
        <f>ROW()-4</f>
        <v>6</v>
      </c>
      <c r="B10" s="47" t="str">
        <f>'Shooter Information'!B9</f>
        <v>Russell</v>
      </c>
      <c r="C10" s="47" t="str">
        <f>'Shooter Information'!C9</f>
        <v xml:space="preserve"> </v>
      </c>
      <c r="D10" s="48">
        <f>+'Stage 1'!K8</f>
        <v>56.12</v>
      </c>
      <c r="E10" s="49">
        <f>+'Stage 1'!L8</f>
        <v>6</v>
      </c>
      <c r="F10" s="48">
        <f>+'Stage 2'!K8</f>
        <v>53.2</v>
      </c>
      <c r="G10" s="49">
        <f>+'Stage 2'!L8</f>
        <v>5</v>
      </c>
      <c r="H10" s="48">
        <f>+'Stage 3'!K8</f>
        <v>55.93</v>
      </c>
      <c r="I10" s="49">
        <f>+'Stage 3'!L8</f>
        <v>5</v>
      </c>
      <c r="J10" s="48">
        <f>+'Stage 4'!K8</f>
        <v>95.66</v>
      </c>
      <c r="K10" s="49">
        <f>+'Stage 4'!L8</f>
        <v>6</v>
      </c>
      <c r="L10" s="48">
        <f>+'Stage 5'!K8</f>
        <v>54.91</v>
      </c>
      <c r="M10" s="49">
        <f>+'Stage 5'!L8</f>
        <v>5</v>
      </c>
      <c r="N10" s="48">
        <f>+'Stage 6'!K8</f>
        <v>55.06</v>
      </c>
      <c r="O10" s="49">
        <f>+'Stage 6'!L8</f>
        <v>7</v>
      </c>
      <c r="P10" s="48">
        <f>+D10+F10+H10+J10+L10+N10</f>
        <v>370.87999999999994</v>
      </c>
      <c r="Q10" s="50">
        <f>+E10+G10+I10+K10+M10+O10</f>
        <v>34</v>
      </c>
      <c r="R10" s="51" t="str">
        <f>IF(SUM('Stage 1'!M8,'Stage 2'!M8,'Stage 3'!M8,'Stage 4'!M8,'Stage 5'!M8,'Stage 6'!M8)=0,"Yes","No")</f>
        <v>No</v>
      </c>
    </row>
    <row r="11" spans="1:18" x14ac:dyDescent="0.2">
      <c r="A11" s="46">
        <f>ROW()-4</f>
        <v>7</v>
      </c>
      <c r="B11" s="47" t="str">
        <f>'Shooter Information'!B10</f>
        <v>Nelson</v>
      </c>
      <c r="C11" s="47" t="str">
        <f>'Shooter Information'!C10</f>
        <v xml:space="preserve"> </v>
      </c>
      <c r="D11" s="48">
        <f>+'Stage 1'!K9</f>
        <v>83.77000000000001</v>
      </c>
      <c r="E11" s="49">
        <f>+'Stage 1'!L9</f>
        <v>7</v>
      </c>
      <c r="F11" s="48">
        <f>+'Stage 2'!K9</f>
        <v>55.67</v>
      </c>
      <c r="G11" s="49">
        <f>+'Stage 2'!L9</f>
        <v>7</v>
      </c>
      <c r="H11" s="48">
        <f>+'Stage 3'!K9</f>
        <v>63.42</v>
      </c>
      <c r="I11" s="49">
        <f>+'Stage 3'!L9</f>
        <v>7</v>
      </c>
      <c r="J11" s="48">
        <f>+'Stage 4'!K9</f>
        <v>123.36</v>
      </c>
      <c r="K11" s="49">
        <f>+'Stage 4'!L9</f>
        <v>7</v>
      </c>
      <c r="L11" s="48">
        <f>+'Stage 5'!K9</f>
        <v>53.85</v>
      </c>
      <c r="M11" s="49">
        <f>+'Stage 5'!L9</f>
        <v>4</v>
      </c>
      <c r="N11" s="48">
        <f>+'Stage 6'!K9</f>
        <v>47.92</v>
      </c>
      <c r="O11" s="49">
        <f>+'Stage 6'!L9</f>
        <v>6</v>
      </c>
      <c r="P11" s="40">
        <f>+D11+F11+H11+J11+L11+N11</f>
        <v>427.99000000000007</v>
      </c>
      <c r="Q11" s="42">
        <f>+E11+G11+I11+K11+M11+O11</f>
        <v>38</v>
      </c>
      <c r="R11" s="51" t="str">
        <f>IF(SUM('Stage 1'!M9,'Stage 2'!M9,'Stage 3'!M9,'Stage 4'!M9,'Stage 5'!M9,'Stage 6'!M9)=0,"Yes","No")</f>
        <v>No</v>
      </c>
    </row>
    <row r="14" spans="1:18" x14ac:dyDescent="0.2">
      <c r="B14" s="10" t="s">
        <v>38</v>
      </c>
    </row>
    <row r="15" spans="1:18" x14ac:dyDescent="0.2">
      <c r="A15" s="53">
        <v>1</v>
      </c>
      <c r="B15" s="54" t="s">
        <v>41</v>
      </c>
      <c r="D15" s="30">
        <v>31.97</v>
      </c>
    </row>
    <row r="16" spans="1:18" x14ac:dyDescent="0.2">
      <c r="A16" s="53">
        <v>2</v>
      </c>
      <c r="B16" s="54" t="s">
        <v>36</v>
      </c>
      <c r="D16" s="30">
        <v>33.020000000000003</v>
      </c>
    </row>
    <row r="17" spans="1:4" x14ac:dyDescent="0.2">
      <c r="A17" s="53">
        <v>3</v>
      </c>
      <c r="B17" s="54" t="s">
        <v>40</v>
      </c>
      <c r="D17" s="30">
        <v>39.96</v>
      </c>
    </row>
    <row r="18" spans="1:4" x14ac:dyDescent="0.2">
      <c r="A18" s="53">
        <v>4</v>
      </c>
      <c r="B18" s="54" t="s">
        <v>37</v>
      </c>
      <c r="D18" s="30">
        <v>42.73</v>
      </c>
    </row>
    <row r="19" spans="1:4" x14ac:dyDescent="0.2">
      <c r="A19" s="53">
        <v>5</v>
      </c>
      <c r="B19" s="54" t="s">
        <v>42</v>
      </c>
      <c r="D19" s="30">
        <v>53.18</v>
      </c>
    </row>
    <row r="20" spans="1:4" x14ac:dyDescent="0.2">
      <c r="A20" s="53">
        <v>6</v>
      </c>
      <c r="B20" s="54" t="s">
        <v>44</v>
      </c>
      <c r="D20" s="30">
        <v>55.62</v>
      </c>
    </row>
    <row r="21" spans="1:4" x14ac:dyDescent="0.2">
      <c r="A21" s="53">
        <v>7</v>
      </c>
      <c r="B21" s="54" t="s">
        <v>43</v>
      </c>
      <c r="D21" s="30">
        <v>57.41</v>
      </c>
    </row>
    <row r="24" spans="1:4" x14ac:dyDescent="0.2">
      <c r="B24" s="10" t="s">
        <v>39</v>
      </c>
    </row>
    <row r="25" spans="1:4" x14ac:dyDescent="0.2">
      <c r="A25" s="53">
        <v>1</v>
      </c>
      <c r="B25" s="54" t="s">
        <v>41</v>
      </c>
      <c r="D25" s="30">
        <v>30.09</v>
      </c>
    </row>
    <row r="26" spans="1:4" x14ac:dyDescent="0.2">
      <c r="A26" s="53">
        <v>2</v>
      </c>
      <c r="B26" s="54" t="s">
        <v>37</v>
      </c>
      <c r="D26" s="30">
        <v>30.72</v>
      </c>
    </row>
    <row r="27" spans="1:4" x14ac:dyDescent="0.2">
      <c r="A27" s="53">
        <v>3</v>
      </c>
      <c r="B27" s="54" t="s">
        <v>40</v>
      </c>
      <c r="D27" s="30">
        <v>32.369999999999997</v>
      </c>
    </row>
    <row r="28" spans="1:4" x14ac:dyDescent="0.2">
      <c r="A28" s="53">
        <v>4</v>
      </c>
      <c r="B28" s="54" t="s">
        <v>36</v>
      </c>
      <c r="D28" s="30">
        <v>34.450000000000003</v>
      </c>
    </row>
    <row r="29" spans="1:4" x14ac:dyDescent="0.2">
      <c r="A29" s="53">
        <v>5</v>
      </c>
      <c r="B29" s="54" t="s">
        <v>44</v>
      </c>
      <c r="D29" s="30">
        <v>41.25</v>
      </c>
    </row>
    <row r="30" spans="1:4" x14ac:dyDescent="0.2">
      <c r="A30" s="53">
        <v>6</v>
      </c>
      <c r="B30" s="54" t="s">
        <v>42</v>
      </c>
      <c r="D30" s="30">
        <v>44.69</v>
      </c>
    </row>
  </sheetData>
  <sortState ref="A5:R11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2017-09-14T20:06:14Z</dcterms:modified>
  <cp:category>Cowboy</cp:category>
</cp:coreProperties>
</file>